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232" windowHeight="6432" tabRatio="880" firstSheet="4" activeTab="12"/>
  </bookViews>
  <sheets>
    <sheet name="ΔΔΑΠ χωρις πράσινο" sheetId="1" r:id="rId1"/>
    <sheet name="Πράσινο, Περιβάλλοντος" sheetId="2" r:id="rId2"/>
    <sheet name="Πολιτισμού" sheetId="3" r:id="rId3"/>
    <sheet name="Αθλητισμού" sheetId="4" r:id="rId4"/>
    <sheet name="Καθαρίστριες" sheetId="5" r:id="rId5"/>
    <sheet name="Αθλητισμού μόνο" sheetId="6" r:id="rId6"/>
    <sheet name="Τεχνική" sheetId="7" r:id="rId7"/>
    <sheet name="ΔΥ, ΟΥ" sheetId="8" r:id="rId8"/>
    <sheet name="Διοικητική" sheetId="9" r:id="rId9"/>
    <sheet name="Νεκροταφείο" sheetId="10" r:id="rId10"/>
    <sheet name="Κοινωνική" sheetId="11" r:id="rId11"/>
    <sheet name="Βρεφονηπιακοί" sheetId="12" r:id="rId12"/>
    <sheet name="Προϋπολογισμός" sheetId="13" r:id="rId13"/>
    <sheet name="Έρευνα Αγοράς" sheetId="14" r:id="rId14"/>
  </sheets>
  <definedNames>
    <definedName name="_xlnm.Print_Area" localSheetId="11">'Βρεφονηπιακοί'!$A:$IV</definedName>
    <definedName name="_xlnm.Print_Area" localSheetId="6">'Τεχνική'!$A:$IV</definedName>
    <definedName name="_xlnm.Print_Titles" localSheetId="13">'Έρευνα Αγοράς'!$5:$5</definedName>
  </definedNames>
  <calcPr fullCalcOnLoad="1"/>
</workbook>
</file>

<file path=xl/sharedStrings.xml><?xml version="1.0" encoding="utf-8"?>
<sst xmlns="http://schemas.openxmlformats.org/spreadsheetml/2006/main" count="623" uniqueCount="154">
  <si>
    <t>α/α</t>
  </si>
  <si>
    <t>Περιγραφή</t>
  </si>
  <si>
    <t>Μονάδα Μέτρησης</t>
  </si>
  <si>
    <t>Ποσότητα</t>
  </si>
  <si>
    <t>Σύνολο</t>
  </si>
  <si>
    <t>Γενικό Σύνολο</t>
  </si>
  <si>
    <t>τεμ.</t>
  </si>
  <si>
    <t>Δερματοπάνινα γάντια</t>
  </si>
  <si>
    <t>Γάντια από ύφασμα και νιτρίλιο</t>
  </si>
  <si>
    <t>Γάντια συγκολλητών</t>
  </si>
  <si>
    <t>Γάντια μονωτικά</t>
  </si>
  <si>
    <t>Γυαλιά προστασίας από ηλιακή ακτινοβολία</t>
  </si>
  <si>
    <t>Μάσκα για ηλεκτροσυγκολλητές</t>
  </si>
  <si>
    <t>Γαλότσες</t>
  </si>
  <si>
    <t>Επιγονατίδες</t>
  </si>
  <si>
    <t>ζεύγη</t>
  </si>
  <si>
    <t>Γάντια ελαστικά μίας χρήσης (σε συσκευασία των 100 ζευγών)</t>
  </si>
  <si>
    <t>Νιτσεράδα</t>
  </si>
  <si>
    <t>Γαλότσες ειδικά για ηλεκτρολόγους</t>
  </si>
  <si>
    <t>Άρβυλα ασφαλείας ειδικά για ηλεκτρολόγους</t>
  </si>
  <si>
    <r>
      <t>Ενδεικτική Τιμή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</si>
  <si>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r>
      <t>Συνολική Τιμή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</si>
  <si>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t>Φόρμα εργασίας</t>
  </si>
  <si>
    <t>Θερινό πηλίκιο</t>
  </si>
  <si>
    <t>Φ. Π. Α. 23 %</t>
  </si>
  <si>
    <t>Γυαλιά μάσκα goggles</t>
  </si>
  <si>
    <t>Ρόμπα</t>
  </si>
  <si>
    <t>Φόρμα εργασίας από πυρίμαχο υλικό</t>
  </si>
  <si>
    <t>ΚΑΠΡΑΓΚΟΣ ΧΡΗΣΤΟΣ</t>
  </si>
  <si>
    <t>Άρβυλα ασφαλείας</t>
  </si>
  <si>
    <t>Κωδικός CPV</t>
  </si>
  <si>
    <t>35113400-3</t>
  </si>
  <si>
    <t>ΖΗΝΟΒΙΑ ΜΙΧΟΥ</t>
  </si>
  <si>
    <t>Προμήθεια ειδών ατομικής προστασίας εργαζόμενων 2014</t>
  </si>
  <si>
    <t>33730000-6</t>
  </si>
  <si>
    <t>42662100-3</t>
  </si>
  <si>
    <r>
      <t xml:space="preserve">ΕΝΔΕΙΚΤΙΚΟΣ ΠΡΟΫΠΟΛΟΓΙΣΜΟΣ </t>
    </r>
    <r>
      <rPr>
        <sz val="10"/>
        <rFont val="Arial Greek"/>
        <family val="2"/>
      </rPr>
      <t xml:space="preserve">(Διεύθυνση Διαχείρισης Απορριμμάτων και Πρασίνου, πλην του Τμήματος Εφαρμογών </t>
    </r>
  </si>
  <si>
    <r>
      <t xml:space="preserve">ΕΝΔΕΙΚΤΙΚΟΣ ΠΡΟΫΠΟΛΟΓΙΣΜΟΣ </t>
    </r>
    <r>
      <rPr>
        <sz val="10"/>
        <rFont val="Arial Greek"/>
        <family val="2"/>
      </rPr>
      <t>(Τμήμα Εφαρμογών Πρασίνου της Διεύθυνσης Διαχείρισης Απορριμμάτων και Πρασίνου</t>
    </r>
  </si>
  <si>
    <r>
      <t xml:space="preserve">ΕΝΔΕΙΚΤΙΚΟΣ ΠΡΟΫΠΟΛΟΓΙΣΜΟΣ </t>
    </r>
    <r>
      <rPr>
        <sz val="10"/>
        <rFont val="Arial Greek"/>
        <family val="2"/>
      </rPr>
      <t xml:space="preserve">(Διευθύνσεις Διοικητικών και Οικονομικών Υπηρεσιών. Η 2η περιλαμβάνει και το Τμήμα </t>
    </r>
  </si>
  <si>
    <t>(&lt;60.000,00)</t>
  </si>
  <si>
    <t>18143000-3</t>
  </si>
  <si>
    <t>Μάσκα ολοκλήρου προσώπου με φίλτρο ΑΒΕΚ2 Ρ3</t>
  </si>
  <si>
    <t>BRINX   Α. Ε.</t>
  </si>
  <si>
    <t>Αναπνευστική συσκευή</t>
  </si>
  <si>
    <r>
      <t>ΕΝΔΕΙΚΤΙΚΟΣ ΠΡΟΫΠΟΛΟΓΙΣΜΟΣ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2"/>
      </rPr>
      <t>(Αυτοτελές Τμήμα Αθλητισμού, Νέας Γενιάς, Παιδείας και Δια Βίου Μάθησης -</t>
    </r>
  </si>
  <si>
    <t>Γάντια από νιτρίλιο</t>
  </si>
  <si>
    <t>Μάσκα ημίσεως προσώπου A1 P3</t>
  </si>
  <si>
    <t>Δερμάτινα γάντια</t>
  </si>
  <si>
    <t>CPV</t>
  </si>
  <si>
    <t>181430000-3 : Προστατευτικά εξαρτήματα.</t>
  </si>
  <si>
    <t>35113400-3 : Ρούχα προστασίας και ασφαλείας.</t>
  </si>
  <si>
    <t>Σύνολο CPV 18143000-3 (ζεύγη - Νο 1, 2, 3, 4, 5, 7, 8, 25)</t>
  </si>
  <si>
    <t>Σύνολο CPV 35113400-3 (τεμ., Νο 17, 18, 20, 27, 28, 29, 30, 31, 32)</t>
  </si>
  <si>
    <t>Σύνολο CPV 35113400-3 (ζεύγη, Νο 21, 22, 23, 24)</t>
  </si>
  <si>
    <r>
      <t>ΕΝΔΕΙΚΤΙΚΟΣ ΠΡΟΫΠΟΛΟΓΙΣΜΟΣ</t>
    </r>
    <r>
      <rPr>
        <sz val="10"/>
        <rFont val="Arial Greek"/>
        <family val="2"/>
      </rPr>
      <t xml:space="preserve"> (Διεύθυνση Κοινωνικής Προστασίας και Υγείας. Περιλαμβάνει και τα Κ. Α. Π. Η. - </t>
    </r>
  </si>
  <si>
    <t>Γάντια από P. V. C.</t>
  </si>
  <si>
    <t>Κράνη</t>
  </si>
  <si>
    <t>Ανακλαστικά γιλέκα</t>
  </si>
  <si>
    <t>Αδιάβροχες ποδιές</t>
  </si>
  <si>
    <t>Ποδιές συγκολλητών</t>
  </si>
  <si>
    <t>Στολές προστασίας από χημικά</t>
  </si>
  <si>
    <t>Νιτσεράδες</t>
  </si>
  <si>
    <t>Καπέλα</t>
  </si>
  <si>
    <t>Αντανακλαστικοί κώνοι σήμανσης</t>
  </si>
  <si>
    <t>Μάσκα μίας χρήσης FFP2</t>
  </si>
  <si>
    <t>Σημείωση 16/12 : 1) Μείωσα την ποσότητα των δερματοπάνινων γαντιών από 96 ζευγάρια ανά δικαιούχο (5 δικαιούχοι) σε 12.</t>
  </si>
  <si>
    <r>
      <t>Σημείωση 16/12</t>
    </r>
    <r>
      <rPr>
        <sz val="10"/>
        <rFont val="Arial Greek"/>
        <family val="0"/>
      </rPr>
      <t xml:space="preserve"> : Όταν αφαίρεσα 1 τεμάχιο ή ζεύγος από κάθε είδος που δικαιούμαι, το μικτό ποσό έπεσε στα 6.514,70 </t>
    </r>
    <r>
      <rPr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</si>
  <si>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ΕΝΔΕΙΚΤΙΚΟΣ ΠΡΟΫΠΟΛΟΓΙΣΜΟΣ </t>
    </r>
    <r>
      <rPr>
        <sz val="10"/>
        <rFont val="Arial Greek"/>
        <family val="2"/>
      </rPr>
      <t>(Διεύθυνση Οικονομικών Υπηρεσιών, Τμήμα Δημοτικού Κοιμητηρίου)</t>
    </r>
  </si>
  <si>
    <t xml:space="preserve">Αντίστοιχος Κ. Α. : 20.6061 "Παροχές ένδυσης (ένδυση εργατοτεχνικού και ένστολου προσωπικού)". Μέγιστο υπόλοιπο που μπορεί </t>
  </si>
  <si>
    <t xml:space="preserve">Αντίστοιχος Κ. Α. : 35.6061 "Παροχές ένδυσης (ένδυση εργατοτεχνικού και ένστολου προσωπικού)". Μέγιστο υπόλοιπο που μπορεί </t>
  </si>
  <si>
    <r>
      <t xml:space="preserve">να διατεθεί </t>
    </r>
    <r>
      <rPr>
        <u val="single"/>
        <sz val="10"/>
        <rFont val="Arial Greek"/>
        <family val="0"/>
      </rPr>
      <t xml:space="preserve">38.500,19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</si>
  <si>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να διατεθεί </t>
    </r>
    <r>
      <rPr>
        <u val="single"/>
        <sz val="10"/>
        <rFont val="Arial Greek"/>
        <family val="0"/>
      </rPr>
      <t xml:space="preserve">18.460,33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</si>
  <si>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738,97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. Υπερκαλύπτει το άθροισμα των 108,86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με τα 47,97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της Διεύθυνσης </t>
    </r>
  </si>
  <si>
    <t>Κοινωνικής Προστασίας και Υγείας.</t>
  </si>
  <si>
    <t xml:space="preserve">Πιθανοί αντίστοιχοι Κ. Α. : 15.6063.0002 "Λοιπές παροχές σε είδος καθαριστριών σχολικών μονάδων (άρθρο 18 παρ. 1 του </t>
  </si>
  <si>
    <t>Ν. 3870/2010)" ή 15.6063.0003 "Λοιπές παροχές σε είδος (ένδυση εργατοτεχνικού προσωπικού κ. λ. π.) (πρώην ΔΗΚΕΠΑ)"</t>
  </si>
  <si>
    <t>Αντίστοιχος Κ. Α. : 15.6061.0001 "Παροχές ένδυσης (ένδυση εργατοτεχνικού και ένστολου προσωπικού) (πρώην ΔΗΚΕΠΑ)".</t>
  </si>
  <si>
    <r>
      <t xml:space="preserve">Μέγιστα υπόλοιπα που μπορούν να διατεθούν : </t>
    </r>
    <r>
      <rPr>
        <u val="single"/>
        <sz val="10"/>
        <rFont val="Arial Greek"/>
        <family val="0"/>
      </rPr>
      <t xml:space="preserve">2.602,81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 για τον Κ. Α. 15.6063.0002 ή </t>
    </r>
    <r>
      <rPr>
        <u val="single"/>
        <sz val="10"/>
        <rFont val="Arial Greek"/>
        <family val="0"/>
      </rPr>
      <t xml:space="preserve">1.873,53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 για τον Κ. Α. 15.6063.0003.</t>
    </r>
  </si>
  <si>
    <t>Αντίστοιχος Κ. Α. : 15.6063.0002 "Λοιπές παροχές σε είδος καθαριστριών σχολικών μονάδων (άρθρο 18 παρ. 1 του Ν. 3870/2010)".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</si>
  <si>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2.602,81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</si>
  <si>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ΔΗΚΕΠΑ)". Μέγιστο υπόλοιπο που μπορεί να διατεθεί </t>
    </r>
    <r>
      <rPr>
        <u val="single"/>
        <sz val="10"/>
        <rFont val="Arial Greek"/>
        <family val="0"/>
      </rPr>
      <t xml:space="preserve">1.873,53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</si>
  <si>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t xml:space="preserve">Αντίστοιχος Κ. Α. : 30.6061 "Παροχές ένδυσης (ένδυση εργατοτεχνικού και ένστολου προσωπικού)". 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</si>
  <si>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6.206,56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</si>
  <si>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t>Αντίστοιχος Κ. Α. : 10.6061.0001 "Παροχές ένδυσης (ένδυση εργατοτεχνικού και ένστολου προσωπικού)".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</si>
  <si>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49,41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. </t>
    </r>
    <r>
      <rPr>
        <b/>
        <sz val="10"/>
        <rFont val="Arial Greek"/>
        <family val="0"/>
      </rPr>
      <t>SOS : ΑΥΤΌ ΠΩΣ ΜΠΟΡΕΙ ΝΑ ΑΝΤΙΜΕΤΩΠΙΣΤΕΙ?</t>
    </r>
    <r>
      <rPr>
        <sz val="10"/>
        <rFont val="Arial Greek"/>
        <family val="0"/>
      </rPr>
      <t xml:space="preserve"> </t>
    </r>
  </si>
  <si>
    <t>2) Μείωσα την τιμή μονάδας για την μάσκα ημίσεως προσώπου έτσι ώστε να περιλαμβάνει μόνο 3 και όχι 10 φίλτρα.</t>
  </si>
  <si>
    <t xml:space="preserve">ονομαστικά 89 δικαιούχους και επίσης ανέφερε επί λέξει : "Επίσης θα θέλαμε να σας επισημάνουμε ότι η Υπηρεσία μας εκτός </t>
  </si>
  <si>
    <r>
      <t>Σημείωση 16/12 :</t>
    </r>
    <r>
      <rPr>
        <sz val="10"/>
        <rFont val="Arial Greek"/>
        <family val="0"/>
      </rPr>
      <t xml:space="preserve"> 1) Μείωσα την ποσότητα των δερματοπάνινων γαντιών από 96 ζευγάρια ανά δικαιούχο (5 δικαιούχοι) σε 12.</t>
    </r>
  </si>
  <si>
    <r>
      <t>Σημείωση 17/12 :</t>
    </r>
    <r>
      <rPr>
        <sz val="10"/>
        <rFont val="Arial Greek"/>
        <family val="0"/>
      </rPr>
      <t xml:space="preserve"> Στο με αριθμό πρωτοκόλλου 65751/14-11-2014 διαβιβαστικό της, η Διεύθυνση Προσχολικής Αγωγής ανέφερε</t>
    </r>
  </si>
  <si>
    <r>
      <t xml:space="preserve">Με στόχο να περιορίσω το συνολικό ποσό κάτω των 6.206,56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που μπορούν αν διατεθούν, αφαίρεσα άλλα 3 τεμάχια ή ζεύγη</t>
    </r>
  </si>
  <si>
    <t>τεμ.*</t>
  </si>
  <si>
    <t>*1 τεμάχιο = 1 συσκευασία των 100 ζευγών.</t>
  </si>
  <si>
    <r>
      <t xml:space="preserve">των ανωτέρω αναφερομένων θα ενισχυθεί κατά περίπου </t>
    </r>
    <r>
      <rPr>
        <b/>
        <sz val="10"/>
        <rFont val="Arial Greek"/>
        <family val="0"/>
      </rPr>
      <t>σαράντα (40)</t>
    </r>
    <r>
      <rPr>
        <sz val="10"/>
        <rFont val="Arial Greek"/>
        <family val="0"/>
      </rPr>
      <t xml:space="preserve"> άτομα τα οποία προβλέπεται να προσληφθούν βάσει </t>
    </r>
  </si>
  <si>
    <t xml:space="preserve">μείωσα τις ποσότητες ανά δικαιούχο από 7 συσκευασίες των 100 ζευγών σε 5 και τους δικαιούχους από 129 στους 89 που </t>
  </si>
  <si>
    <t>αναφέρει ονομαστικά το διαβιβαστικό, οπότε η συνολική ποσότητα των συσκευασιών μειώθηκε από 129 Χ 7 = 903 σε 89 Χ 5 = 445.</t>
  </si>
  <si>
    <t>ποσοτήτων πριν την υπογραφή της σύμβασης.</t>
  </si>
  <si>
    <r>
      <t>της μελέτης και στο 24</t>
    </r>
    <r>
      <rPr>
        <vertAlign val="superscript"/>
        <sz val="10"/>
        <rFont val="Arial Greek"/>
        <family val="0"/>
      </rPr>
      <t>ο</t>
    </r>
    <r>
      <rPr>
        <sz val="10"/>
        <rFont val="Arial Greek"/>
        <family val="0"/>
      </rPr>
      <t xml:space="preserve"> άρθρο της διακήρυξης δίνουν τη δυνατότητα να καλυφθεί σημαντικό μέρος αυτής της μείωσης των </t>
    </r>
  </si>
  <si>
    <t xml:space="preserve">Με άλλα λόγια, τα ζεύγη των γαντιών μειώθηκαν από 90.300 σε 44.500. Όμως, σχετικά αποσπάσματα στην Τεχνική Έκθεση </t>
  </si>
  <si>
    <r>
      <t xml:space="preserve">Υπερκαλύπτει το άθροισμα των 47,97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με τα 108,86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της Διεύθυνσης Πολιτισμού.</t>
    </r>
  </si>
  <si>
    <t xml:space="preserve">από κάθε είδος που δικαιούμαι, πλην της νιτσεράδας, όπου αφαίρεσα μόνο 2 τεμάχια. Σχετικά αποσπάσματα στην Τεχνική Έκθεση </t>
  </si>
  <si>
    <r>
      <t>Έκθεση της μελέτης και στο 24</t>
    </r>
    <r>
      <rPr>
        <vertAlign val="superscript"/>
        <sz val="10"/>
        <rFont val="Arial Greek"/>
        <family val="0"/>
      </rPr>
      <t>ο</t>
    </r>
    <r>
      <rPr>
        <sz val="10"/>
        <rFont val="Arial Greek"/>
        <family val="0"/>
      </rPr>
      <t xml:space="preserve"> άρθρο της διακήρυξης δίνουν τη δυνατότητα να καλυφθεί η μείωση των ποσοτήτων πριν την </t>
    </r>
  </si>
  <si>
    <t xml:space="preserve">Αντίστοιχος Κ. Α. : 15.6063.0003 "Λοιπές παροχές σε είδος (ένδυση εργατοτεχνικού προσωπικού κ. λ. π.) (πρώην 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</si>
  <si>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3.608,66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</si>
  <si>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>ΕΝΔΕΙΚΤΙΚΟΣ ΠΡΟΫΠΟΛΟΓΙΣΜΟΣ</t>
    </r>
    <r>
      <rPr>
        <sz val="10"/>
        <rFont val="Arial Greek"/>
        <family val="2"/>
      </rPr>
      <t xml:space="preserve"> (Διεύθυνση Προσχολικής Αγωγής - 17/12/2014, 11:35 - αρ. πρ. 65751/14-11-2014 </t>
    </r>
  </si>
  <si>
    <r>
      <t xml:space="preserve">σχετικών αποφάσεων μέσα στο έτος". Με στόχο να περιορίσω το συνολικό ποσό κάτω των 3.608,66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που μπορούν να διατεθούν, </t>
    </r>
  </si>
  <si>
    <r>
      <t>Σημείωση 17/12 :</t>
    </r>
    <r>
      <rPr>
        <sz val="10"/>
        <rFont val="Arial Greek"/>
        <family val="0"/>
      </rPr>
      <t xml:space="preserve"> Μείωσα την ποσότητα των αναπνευστικών συσκευών από 10 σε 4 (αρχικά σε 8) με στόχο να περιορίσω το </t>
    </r>
  </si>
  <si>
    <t>Πρασίνου - 17/12/2014, 14:55 - αρ. πρ. 65639/14-11-2014)</t>
  </si>
  <si>
    <r>
      <t>και Διεύθυνση Περιβάλλοντος - 17/12/2014, 11:20 - αρ. πρ. 64667/10-11-2014 και 65639/14-11-2014</t>
    </r>
    <r>
      <rPr>
        <sz val="10"/>
        <rFont val="Arial Greek"/>
        <family val="0"/>
      </rPr>
      <t>)</t>
    </r>
  </si>
  <si>
    <r>
      <t xml:space="preserve">ΕΝΔΕΙΚΤΙΚΟΣ ΠΡΟΫΠΟΛΟΓΙΣΜΟΣ </t>
    </r>
    <r>
      <rPr>
        <sz val="10"/>
        <rFont val="Arial Greek"/>
        <family val="2"/>
      </rPr>
      <t>(Διεύθυνση Πολιτισμού - 17/12/2014, 11:20 - αρ. πρ. 65790/14-11-2014</t>
    </r>
    <r>
      <rPr>
        <sz val="10"/>
        <rFont val="Arial Greek"/>
        <family val="2"/>
      </rPr>
      <t>)</t>
    </r>
  </si>
  <si>
    <r>
      <t xml:space="preserve">17/12/2014, 11:20 - αρ. πρ. 64842/11-11-2014 - </t>
    </r>
    <r>
      <rPr>
        <u val="single"/>
        <sz val="10"/>
        <rFont val="Arial Greek"/>
        <family val="0"/>
      </rPr>
      <t>συμπεριλαμβάνει τις καθαρίστριες σχολικών μονάδων</t>
    </r>
    <r>
      <rPr>
        <sz val="10"/>
        <rFont val="Arial Greek"/>
        <family val="0"/>
      </rPr>
      <t>)</t>
    </r>
  </si>
  <si>
    <t>Σύνολο CPV 18143000-3 (τεμ. Νο 6, 9, 10, 11, 12, 13, 14, 15, 16, 19, 26)</t>
  </si>
  <si>
    <r>
      <t xml:space="preserve">17/12/2014, 11:20 - αρ. πρ. 64842/11-11-2014 - </t>
    </r>
    <r>
      <rPr>
        <u val="single"/>
        <sz val="10"/>
        <rFont val="Arial Greek"/>
        <family val="0"/>
      </rPr>
      <t>συμπεριλαμβάνει ΜΟΝΟ τις καθαρίστριες σχολικών μονάδων</t>
    </r>
    <r>
      <rPr>
        <sz val="10"/>
        <rFont val="Arial Greek"/>
        <family val="0"/>
      </rPr>
      <t>)</t>
    </r>
  </si>
  <si>
    <r>
      <t xml:space="preserve">17/12/2014, 11:20 - αρ. πρ. 64842/11-11-2014 - </t>
    </r>
    <r>
      <rPr>
        <u val="single"/>
        <sz val="10"/>
        <rFont val="Arial Greek"/>
        <family val="0"/>
      </rPr>
      <t>ΔΕΝ συμπεριλαμβάνει τις καθαρίστριες σχολικών μονάδων</t>
    </r>
    <r>
      <rPr>
        <sz val="10"/>
        <rFont val="Arial Greek"/>
        <family val="0"/>
      </rPr>
      <t>)</t>
    </r>
  </si>
  <si>
    <r>
      <t>Δημοτικού Κοιμητηρίου. - 17/12/2014, 11:20 - αρ. πρ. 65683/14-11-2014 και 65821/14-11-2014</t>
    </r>
    <r>
      <rPr>
        <sz val="10"/>
        <rFont val="Arial Greek"/>
        <family val="0"/>
      </rPr>
      <t>)</t>
    </r>
  </si>
  <si>
    <r>
      <t xml:space="preserve">ΕΝΔΕΙΚΤΙΚΟΣ ΠΡΟΫΠΟΛΟΓΙΣΜΟΣ </t>
    </r>
    <r>
      <rPr>
        <sz val="10"/>
        <rFont val="Arial Greek"/>
        <family val="2"/>
      </rPr>
      <t>(Διοικητική Διεύθυνση - 17/12/2014, 11:20 - αρ. πρ. 65683/14-11-2014</t>
    </r>
    <r>
      <rPr>
        <sz val="10"/>
        <rFont val="Arial Greek"/>
        <family val="2"/>
      </rPr>
      <t>)</t>
    </r>
  </si>
  <si>
    <t>17/12/2014, 11:20 - αρ. πρ. 65821/14-11-2014</t>
  </si>
  <si>
    <r>
      <t>ΠΡΟΫΠΟΛΟΓΙΣΜΟΣ ΕΡΕΥΝΑΣ ΑΓΟΡΑΣ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2"/>
      </rPr>
      <t>(17/12/2014, 18:05)</t>
    </r>
  </si>
  <si>
    <r>
      <t>ΕΝΔΕΙΚΤΙΚΟΣ ΠΡΟΫΠΟΛΟΓΙΣΜΟΣ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2"/>
      </rPr>
      <t>(Διεύθυνση Τεχνικών Υπηρεσιών - 17/12/2014, 11:20 - αρ. πρ. 69889/10-12-2014)</t>
    </r>
  </si>
  <si>
    <t xml:space="preserve">υπογραφή της σύμβασης. Έχω μαρκάρει τις ποσότητες των ειδών τις οποίες μείωσα σε σχέση με το με αρ. πρ. 69889/10-12-2014 </t>
  </si>
  <si>
    <t>έγγραφο της Διεύθυνσης Τεχνικών Υπηρεσιών.</t>
  </si>
  <si>
    <t xml:space="preserve">ΠΡΟΣΟΧΗ : Οι αρχικές ποσότητες ανά μέγεθος στα ανακλαστικά γιλέκα, σύμφωνα με το με αρ. πρωτοκόλλου 69889/10-12-2014 </t>
  </si>
  <si>
    <t xml:space="preserve">σχετικό έγγραφο της Διεύθυνσης Τεχνικών Υπηρεσιών, ήταν Μ : 4 τεμ., L : 21 τεμ., XL : 18 τεμ. και XXL : 1 τεμ. Αντίστοιχα προς τα </t>
  </si>
  <si>
    <t>XL : 18 τεμ. και XXL : 1 τεμ. Δηλαδή, μειώθηκαν οι ποσότητες κατά 3 τεμ. μεγέθους L και 1 τεμ. μεγέθους Μ.</t>
  </si>
  <si>
    <t xml:space="preserve">Επίσης, οι αρχικές ποσότητες ανά μέγεθος στις νιτσεράδες, σύμφωνα με το προαναφερόμενο έγγραφο, ήταν Μ : 4 τεμ., L : 19 τεμ., </t>
  </si>
  <si>
    <t xml:space="preserve">παραπάνω, οι ποσότητες ανά μέγεθος, οι οποίες τελικά θα αναφέρονται στη μελέτη Π132/2014, είναι Μ : 3 τεμ., L : 18 τεμ., </t>
  </si>
  <si>
    <t xml:space="preserve">XL : 20 τεμ. και XXL : 1 τεμ. Αντίστοιχα προς τα παραπάνω, οι ποσότητες ανά μέγεθος, οι οποίες τελικά θα αναφέρονται στη </t>
  </si>
  <si>
    <t xml:space="preserve">μελέτη Π132/2014, είναι Μ : 3 τεμ., L : 18 τεμ., XL : 19 τεμ. και XXL : 1 τεμ. Δηλαδή, μειώθηκαν οι ποσότητες κατά 1 τεμ. μεγέθους </t>
  </si>
  <si>
    <t>XL, 1 τεμ. μεγέθους L και 1 τεμ. μεγέθους Μ.</t>
  </si>
  <si>
    <t xml:space="preserve">ΠΡΟΣΟΧΗ : Οι αρχικές ποσότητες ανά μέγεθος στα ελαστικά γάντια, σύμφωνα με το με αριθμό πρωτοκόλλου 65751/14-11-2014 </t>
  </si>
  <si>
    <t>σχετικό έγγραφο της Διεύθυνσης Προχολικής Αγωγής, ήταν 220 τσυσκευασίες Νο 8, 483 συσκευασίες Νο 9 και 200 συσκευασίες</t>
  </si>
  <si>
    <t>Νο 10. Αντίστοιχα προς τα παραπάνω, οι ποσότητες ανά μέγεθος, οι οποίες τελικά θα αναφέρονται στη μελέτη Π132/2014, είναι</t>
  </si>
  <si>
    <t>110 συσκευασίες Νο 8, 235 συσκευασίες Νο 9 και 100 συσκευασίες Νο 10.</t>
  </si>
  <si>
    <r>
      <t xml:space="preserve">συνολικό ποσό κάτω των </t>
    </r>
    <r>
      <rPr>
        <u val="single"/>
        <sz val="10"/>
        <rFont val="Arial Greek"/>
        <family val="0"/>
      </rPr>
      <t xml:space="preserve">38.500,19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 που μπορούν να διατεθούν. Έχω μαρκάρει την ποσότητσ που μείωσα.</t>
    </r>
  </si>
  <si>
    <t>Έχω μαρκάρει την ποσότητα του είδους που μείωσα.</t>
  </si>
  <si>
    <t>17/12/2014, 11:20 - αρ. πρ. 66704/20-11-2014. Αντίστοιχος Κ. Α. : 15.6061.0001 "Παροχές ένδυσης (ένδυση εργατοτεχνικού και</t>
  </si>
  <si>
    <r>
      <t xml:space="preserve">ένστολου προσωπικού) (πρώην   ΔΗΚΕΠΑ)". Μέγιστο υπόλοιπο που μπορεί να διατεθεί </t>
    </r>
    <r>
      <rPr>
        <u val="single"/>
        <sz val="10"/>
        <rFont val="Arial Greek"/>
        <family val="0"/>
      </rPr>
      <t xml:space="preserve">738,97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. </t>
    </r>
  </si>
  <si>
    <t xml:space="preserve">Αντίστοιχος Κ. Α. : 15.6063.0004 "Λοιπές παροχές σε είδος (γάντια) της Δ/νσης Προσχολικής Αγωγής" </t>
  </si>
  <si>
    <t>ΠΡΟΫΠΟΛΟΓΙΣΜΟΣ ΠΡΟΣΦΟΡΑΣ</t>
  </si>
  <si>
    <t>Γενικό Σύνολο :</t>
  </si>
  <si>
    <t xml:space="preserve"> Περιγραφή</t>
  </si>
  <si>
    <t>Ο ΠΡΟΣΦΕΡΩΝ</t>
  </si>
  <si>
    <r>
      <t>Τιμή Μονάδας Προσφοράς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</si>
  <si>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r>
      <t>Συνολική Τιμή Προσφοράς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</si>
  <si>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t>……………………………………………………………………………………………………………………………………….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</si>
  <si>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……………………………………………………………………………………………………………………………………....</t>
  </si>
  <si>
    <t>Τοποθέτηση νέας πινακίδας ή αποξήλωση και τοποθέτηση πινακίδας σε υπάρχοντα στύλο</t>
  </si>
  <si>
    <t>ΕΡΓΑΣΙΑ : «Συντήρηση οριζόντιας και κατακόρυφης σήμανσης σε κόμβους (υφιστάμενους και νέους)</t>
  </si>
  <si>
    <t xml:space="preserve">Διαγράμμιση οδοστρώματος με ψυχροπλαστικό υλικό  δύο συστατικών </t>
  </si>
  <si>
    <t>Διάνοιξη οπής σε πάσης φύσεως έδαφος και τοποθέτηση στύλου με πινακίδες</t>
  </si>
  <si>
    <t>m2</t>
  </si>
  <si>
    <t xml:space="preserve"> Φ.Π.Α. 24% : </t>
  </si>
  <si>
    <t xml:space="preserve"> καθώς και σε διαβάσεις πεζών εντός του Δήμου Ιλίου έτους 2016»  </t>
  </si>
  <si>
    <t>Άθροισμα :</t>
  </si>
  <si>
    <t>……/……/2016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</si>
</sst>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</numFmts>
  <fonts count="54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u val="single"/>
      <sz val="10"/>
      <name val="Arial Greek"/>
      <family val="2"/>
    </font>
    <font>
      <sz val="11"/>
      <name val="Arial Greek"/>
      <family val="2"/>
    </font>
    <font>
      <b/>
      <sz val="10"/>
      <name val="Arial"/>
      <family val="2"/>
    </font>
    <font>
      <b/>
      <sz val="10"/>
      <name val="Tahoma"/>
      <family val="2"/>
    </font>
    <font>
      <sz val="8"/>
      <name val="Arial Greek"/>
      <family val="0"/>
    </font>
    <font>
      <u val="single"/>
      <sz val="10"/>
      <name val="Arial Greek"/>
      <family val="2"/>
    </font>
    <font>
      <u val="single"/>
      <sz val="9"/>
      <color indexed="12"/>
      <name val="Arial Greek"/>
      <family val="0"/>
    </font>
    <font>
      <u val="single"/>
      <sz val="9"/>
      <color indexed="36"/>
      <name val="Arial Greek"/>
      <family val="0"/>
    </font>
    <font>
      <b/>
      <sz val="11"/>
      <name val="Arial Greek"/>
      <family val="0"/>
    </font>
    <font>
      <sz val="10"/>
      <name val="Tahoma"/>
      <family val="2"/>
    </font>
    <font>
      <u val="single"/>
      <sz val="10"/>
      <name val="Tahoma"/>
      <family val="2"/>
    </font>
    <font>
      <vertAlign val="superscript"/>
      <sz val="10"/>
      <name val="Arial Greek"/>
      <family val="0"/>
    </font>
    <font>
      <sz val="10"/>
      <name val="Arial"/>
      <family val="2"/>
    </font>
    <font>
      <sz val="11"/>
      <name val="Arial"/>
      <family val="2"/>
    </font>
    <font>
      <sz val="11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28" borderId="1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" fontId="0" fillId="0" borderId="11" xfId="0" applyNumberForma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/>
    </xf>
    <xf numFmtId="3" fontId="5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right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8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11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7" ht="15.75" customHeight="1">
      <c r="A3" s="43" t="s">
        <v>36</v>
      </c>
      <c r="D3" s="31"/>
      <c r="E3" s="31"/>
      <c r="F3" s="31"/>
      <c r="G3" s="31"/>
    </row>
    <row r="4" spans="1:7" ht="15.75" customHeight="1">
      <c r="A4" s="44" t="s">
        <v>106</v>
      </c>
      <c r="D4" s="31"/>
      <c r="E4" s="31"/>
      <c r="F4" s="31"/>
      <c r="G4" s="31"/>
    </row>
    <row r="5" spans="1:7" ht="15.75" customHeight="1">
      <c r="A5" s="44" t="s">
        <v>68</v>
      </c>
      <c r="D5" s="31"/>
      <c r="E5" s="31"/>
      <c r="F5" s="31"/>
      <c r="G5" s="31"/>
    </row>
    <row r="6" spans="1:7" ht="15.75" customHeight="1">
      <c r="A6" s="44" t="s">
        <v>70</v>
      </c>
      <c r="D6" s="31"/>
      <c r="E6" s="31"/>
      <c r="F6" s="31"/>
      <c r="G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5.75" customHeight="1">
      <c r="A9" s="33">
        <v>1</v>
      </c>
      <c r="B9" s="32" t="s">
        <v>7</v>
      </c>
      <c r="C9" s="32" t="s">
        <v>40</v>
      </c>
      <c r="D9" s="6" t="s">
        <v>15</v>
      </c>
      <c r="E9" s="40">
        <v>460</v>
      </c>
      <c r="F9" s="30">
        <v>1.5</v>
      </c>
      <c r="G9" s="10">
        <f>E9*F9</f>
        <v>690</v>
      </c>
    </row>
    <row r="10" spans="1:7" ht="15.75" customHeight="1">
      <c r="A10" s="33">
        <v>5</v>
      </c>
      <c r="B10" s="32" t="s">
        <v>8</v>
      </c>
      <c r="C10" s="32" t="s">
        <v>40</v>
      </c>
      <c r="D10" s="6" t="s">
        <v>15</v>
      </c>
      <c r="E10" s="40">
        <v>301</v>
      </c>
      <c r="F10" s="30">
        <v>2</v>
      </c>
      <c r="G10" s="10">
        <f aca="true" t="shared" si="0" ref="G10:G23">E10*F10</f>
        <v>602</v>
      </c>
    </row>
    <row r="11" spans="1:7" ht="15.75" customHeight="1">
      <c r="A11" s="33">
        <v>7</v>
      </c>
      <c r="B11" s="32" t="s">
        <v>9</v>
      </c>
      <c r="C11" s="32" t="s">
        <v>40</v>
      </c>
      <c r="D11" s="6" t="s">
        <v>15</v>
      </c>
      <c r="E11" s="40">
        <v>10</v>
      </c>
      <c r="F11" s="30">
        <v>5</v>
      </c>
      <c r="G11" s="10">
        <f t="shared" si="0"/>
        <v>50</v>
      </c>
    </row>
    <row r="12" spans="1:7" ht="15.75" customHeight="1">
      <c r="A12" s="33">
        <v>11</v>
      </c>
      <c r="B12" s="32" t="s">
        <v>11</v>
      </c>
      <c r="C12" s="32" t="s">
        <v>34</v>
      </c>
      <c r="D12" s="6" t="s">
        <v>6</v>
      </c>
      <c r="E12" s="5">
        <v>73</v>
      </c>
      <c r="F12" s="41">
        <v>10</v>
      </c>
      <c r="G12" s="10">
        <f t="shared" si="0"/>
        <v>730</v>
      </c>
    </row>
    <row r="13" spans="1:7" ht="15.75" customHeight="1">
      <c r="A13" s="33">
        <v>12</v>
      </c>
      <c r="B13" s="32" t="s">
        <v>64</v>
      </c>
      <c r="C13" s="32" t="s">
        <v>40</v>
      </c>
      <c r="D13" s="6" t="s">
        <v>6</v>
      </c>
      <c r="E13" s="42">
        <v>1460</v>
      </c>
      <c r="F13" s="41">
        <v>2.5</v>
      </c>
      <c r="G13" s="10">
        <f t="shared" si="0"/>
        <v>3650</v>
      </c>
    </row>
    <row r="14" spans="1:7" ht="15.75" customHeight="1">
      <c r="A14" s="33">
        <v>13</v>
      </c>
      <c r="B14" s="32" t="s">
        <v>12</v>
      </c>
      <c r="C14" s="32" t="s">
        <v>35</v>
      </c>
      <c r="D14" s="6" t="s">
        <v>6</v>
      </c>
      <c r="E14" s="61">
        <v>5</v>
      </c>
      <c r="F14" s="41">
        <v>8</v>
      </c>
      <c r="G14" s="10">
        <f t="shared" si="0"/>
        <v>40</v>
      </c>
    </row>
    <row r="15" spans="1:7" ht="26.25">
      <c r="A15" s="33">
        <v>15</v>
      </c>
      <c r="B15" s="32" t="s">
        <v>41</v>
      </c>
      <c r="C15" s="32" t="s">
        <v>40</v>
      </c>
      <c r="D15" s="6" t="s">
        <v>6</v>
      </c>
      <c r="E15" s="61">
        <v>10</v>
      </c>
      <c r="F15" s="41">
        <v>90</v>
      </c>
      <c r="G15" s="10">
        <f t="shared" si="0"/>
        <v>900</v>
      </c>
    </row>
    <row r="16" spans="1:7" ht="18" customHeight="1">
      <c r="A16" s="33">
        <v>16</v>
      </c>
      <c r="B16" s="32" t="s">
        <v>43</v>
      </c>
      <c r="C16" s="32" t="s">
        <v>40</v>
      </c>
      <c r="D16" s="6" t="s">
        <v>6</v>
      </c>
      <c r="E16" s="63">
        <v>4</v>
      </c>
      <c r="F16" s="41">
        <v>1100</v>
      </c>
      <c r="G16" s="10">
        <f t="shared" si="0"/>
        <v>4400</v>
      </c>
    </row>
    <row r="17" spans="1:7" ht="15.75" customHeight="1">
      <c r="A17" s="33">
        <v>17</v>
      </c>
      <c r="B17" s="32" t="s">
        <v>57</v>
      </c>
      <c r="C17" s="32" t="s">
        <v>31</v>
      </c>
      <c r="D17" s="6" t="s">
        <v>6</v>
      </c>
      <c r="E17" s="61">
        <v>345</v>
      </c>
      <c r="F17" s="41">
        <v>10</v>
      </c>
      <c r="G17" s="10">
        <f t="shared" si="0"/>
        <v>3450</v>
      </c>
    </row>
    <row r="18" spans="1:7" ht="15.75" customHeight="1">
      <c r="A18" s="33">
        <v>20</v>
      </c>
      <c r="B18" s="32" t="s">
        <v>60</v>
      </c>
      <c r="C18" s="32" t="s">
        <v>31</v>
      </c>
      <c r="D18" s="6" t="s">
        <v>6</v>
      </c>
      <c r="E18" s="61">
        <v>40</v>
      </c>
      <c r="F18" s="41">
        <v>7</v>
      </c>
      <c r="G18" s="10">
        <f t="shared" si="0"/>
        <v>280</v>
      </c>
    </row>
    <row r="19" spans="1:7" ht="15.75" customHeight="1">
      <c r="A19" s="33">
        <v>23</v>
      </c>
      <c r="B19" s="32" t="s">
        <v>29</v>
      </c>
      <c r="C19" s="32" t="s">
        <v>31</v>
      </c>
      <c r="D19" s="6" t="s">
        <v>15</v>
      </c>
      <c r="E19" s="61">
        <v>121</v>
      </c>
      <c r="F19" s="41">
        <v>23</v>
      </c>
      <c r="G19" s="10">
        <f t="shared" si="0"/>
        <v>2783</v>
      </c>
    </row>
    <row r="20" spans="1:7" ht="15.75" customHeight="1">
      <c r="A20" s="33">
        <v>26</v>
      </c>
      <c r="B20" s="32" t="s">
        <v>63</v>
      </c>
      <c r="C20" s="32" t="s">
        <v>40</v>
      </c>
      <c r="D20" s="6" t="s">
        <v>6</v>
      </c>
      <c r="E20" s="40">
        <v>30</v>
      </c>
      <c r="F20" s="30">
        <v>20</v>
      </c>
      <c r="G20" s="10">
        <f t="shared" si="0"/>
        <v>600</v>
      </c>
    </row>
    <row r="21" spans="1:7" ht="15.75" customHeight="1">
      <c r="A21" s="33">
        <v>27</v>
      </c>
      <c r="B21" s="32" t="s">
        <v>61</v>
      </c>
      <c r="C21" s="32" t="s">
        <v>31</v>
      </c>
      <c r="D21" s="6" t="s">
        <v>6</v>
      </c>
      <c r="E21" s="40">
        <v>194</v>
      </c>
      <c r="F21" s="30">
        <v>40</v>
      </c>
      <c r="G21" s="10">
        <f t="shared" si="0"/>
        <v>7760</v>
      </c>
    </row>
    <row r="22" spans="1:7" ht="15.75" customHeight="1">
      <c r="A22" s="33">
        <v>29</v>
      </c>
      <c r="B22" s="29" t="s">
        <v>23</v>
      </c>
      <c r="C22" s="32" t="s">
        <v>31</v>
      </c>
      <c r="D22" s="6" t="s">
        <v>6</v>
      </c>
      <c r="E22" s="5">
        <v>146</v>
      </c>
      <c r="F22" s="41">
        <v>2.5</v>
      </c>
      <c r="G22" s="10">
        <f t="shared" si="0"/>
        <v>365</v>
      </c>
    </row>
    <row r="23" spans="1:7" ht="15.75" customHeight="1">
      <c r="A23" s="33">
        <v>30</v>
      </c>
      <c r="B23" s="29" t="s">
        <v>22</v>
      </c>
      <c r="C23" s="32" t="s">
        <v>31</v>
      </c>
      <c r="D23" s="6" t="s">
        <v>6</v>
      </c>
      <c r="E23" s="5">
        <v>50</v>
      </c>
      <c r="F23" s="30">
        <v>20</v>
      </c>
      <c r="G23" s="10">
        <f t="shared" si="0"/>
        <v>1000</v>
      </c>
    </row>
    <row r="24" spans="1:7" ht="15.75" customHeight="1">
      <c r="A24" s="15"/>
      <c r="B24" s="16"/>
      <c r="C24" s="16"/>
      <c r="D24" s="17"/>
      <c r="E24" s="18"/>
      <c r="F24" s="19" t="s">
        <v>4</v>
      </c>
      <c r="G24" s="13">
        <f>SUM(G9:G23)</f>
        <v>27300</v>
      </c>
    </row>
    <row r="25" spans="1:7" ht="15.75" customHeight="1">
      <c r="A25" s="24"/>
      <c r="B25" s="25"/>
      <c r="C25" s="25"/>
      <c r="D25" s="26"/>
      <c r="E25" s="27"/>
      <c r="F25" s="28" t="s">
        <v>24</v>
      </c>
      <c r="G25" s="13">
        <f>0.23*G24</f>
        <v>6279</v>
      </c>
    </row>
    <row r="26" spans="1:7" ht="15.75" customHeight="1">
      <c r="A26" s="20"/>
      <c r="B26" s="21"/>
      <c r="C26" s="21"/>
      <c r="D26" s="36"/>
      <c r="E26" s="22"/>
      <c r="F26" s="23" t="s">
        <v>5</v>
      </c>
      <c r="G26" s="14">
        <f>G24+G25</f>
        <v>33579</v>
      </c>
    </row>
    <row r="27" spans="4:7" ht="15.75" customHeight="1">
      <c r="D27" s="35"/>
      <c r="G27" s="7"/>
    </row>
    <row r="28" spans="1:4" ht="15.75" customHeight="1">
      <c r="A28" s="57" t="s">
        <v>105</v>
      </c>
      <c r="D28" s="35"/>
    </row>
    <row r="29" spans="1:4" ht="15.75" customHeight="1">
      <c r="A29" s="1" t="s">
        <v>132</v>
      </c>
      <c r="D29" s="35"/>
    </row>
    <row r="30" spans="4:6" ht="15.75" customHeight="1">
      <c r="D30" s="35"/>
      <c r="F30" s="11"/>
    </row>
    <row r="31" spans="4:6" ht="15.75" customHeight="1">
      <c r="D31" s="35"/>
      <c r="F31" s="12"/>
    </row>
    <row r="32" ht="15.75" customHeight="1"/>
    <row r="33" ht="15.75" customHeight="1"/>
    <row r="34" ht="15.75" customHeight="1">
      <c r="A34" s="34"/>
    </row>
    <row r="35" ht="15.75" customHeight="1">
      <c r="A35" s="34"/>
    </row>
    <row r="36" ht="15.75" customHeight="1">
      <c r="A36" s="34"/>
    </row>
    <row r="37" ht="15.75" customHeight="1">
      <c r="A37" s="34"/>
    </row>
    <row r="38" ht="15.75" customHeight="1">
      <c r="A38" s="34"/>
    </row>
    <row r="39" ht="15.75" customHeight="1">
      <c r="A39" s="34"/>
    </row>
    <row r="40" ht="15.75" customHeight="1">
      <c r="A40" s="34"/>
    </row>
    <row r="41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67</v>
      </c>
      <c r="D3" s="31"/>
      <c r="E3" s="31"/>
      <c r="F3" s="31"/>
    </row>
    <row r="4" spans="1:6" ht="15.75" customHeight="1">
      <c r="A4" s="44" t="s">
        <v>115</v>
      </c>
      <c r="D4" s="31"/>
      <c r="E4" s="31"/>
      <c r="F4" s="31"/>
    </row>
    <row r="5" spans="1:6" ht="15.75" customHeight="1">
      <c r="A5" s="44" t="s">
        <v>83</v>
      </c>
      <c r="D5" s="31"/>
      <c r="E5" s="31"/>
      <c r="F5" s="31"/>
    </row>
    <row r="6" spans="1:6" ht="15.75" customHeight="1">
      <c r="A6" s="44" t="s">
        <v>84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8" customHeight="1">
      <c r="A9" s="33">
        <v>1</v>
      </c>
      <c r="B9" s="32" t="s">
        <v>7</v>
      </c>
      <c r="C9" s="32" t="s">
        <v>40</v>
      </c>
      <c r="D9" s="6" t="s">
        <v>15</v>
      </c>
      <c r="E9" s="62">
        <v>60</v>
      </c>
      <c r="F9" s="41">
        <v>1.5</v>
      </c>
      <c r="G9" s="10">
        <f aca="true" t="shared" si="0" ref="G9:G17">E9*F9</f>
        <v>90</v>
      </c>
    </row>
    <row r="10" spans="1:7" ht="18" customHeight="1">
      <c r="A10" s="33">
        <v>3</v>
      </c>
      <c r="B10" s="32" t="s">
        <v>55</v>
      </c>
      <c r="C10" s="32" t="s">
        <v>40</v>
      </c>
      <c r="D10" s="6" t="s">
        <v>15</v>
      </c>
      <c r="E10" s="42">
        <v>10</v>
      </c>
      <c r="F10" s="41">
        <v>1.5</v>
      </c>
      <c r="G10" s="10">
        <f t="shared" si="0"/>
        <v>15</v>
      </c>
    </row>
    <row r="11" spans="1:7" ht="26.25">
      <c r="A11" s="33">
        <v>6</v>
      </c>
      <c r="B11" s="32" t="s">
        <v>16</v>
      </c>
      <c r="C11" s="32" t="s">
        <v>40</v>
      </c>
      <c r="D11" s="6" t="s">
        <v>6</v>
      </c>
      <c r="E11" s="42">
        <v>1</v>
      </c>
      <c r="F11" s="41">
        <v>6.5</v>
      </c>
      <c r="G11" s="10">
        <f t="shared" si="0"/>
        <v>6.5</v>
      </c>
    </row>
    <row r="12" spans="1:7" ht="18" customHeight="1">
      <c r="A12" s="33">
        <v>14</v>
      </c>
      <c r="B12" s="32" t="s">
        <v>46</v>
      </c>
      <c r="C12" s="32" t="s">
        <v>40</v>
      </c>
      <c r="D12" s="6" t="s">
        <v>6</v>
      </c>
      <c r="E12" s="42">
        <v>5</v>
      </c>
      <c r="F12" s="41">
        <v>50</v>
      </c>
      <c r="G12" s="10">
        <f t="shared" si="0"/>
        <v>250</v>
      </c>
    </row>
    <row r="13" spans="1:7" ht="18" customHeight="1">
      <c r="A13" s="33">
        <v>17</v>
      </c>
      <c r="B13" s="32" t="s">
        <v>57</v>
      </c>
      <c r="C13" s="32" t="s">
        <v>31</v>
      </c>
      <c r="D13" s="6" t="s">
        <v>6</v>
      </c>
      <c r="E13" s="42">
        <v>10</v>
      </c>
      <c r="F13" s="41">
        <v>10</v>
      </c>
      <c r="G13" s="10">
        <f t="shared" si="0"/>
        <v>100</v>
      </c>
    </row>
    <row r="14" spans="1:7" ht="18" customHeight="1">
      <c r="A14" s="33">
        <v>18</v>
      </c>
      <c r="B14" s="29" t="s">
        <v>58</v>
      </c>
      <c r="C14" s="32" t="s">
        <v>31</v>
      </c>
      <c r="D14" s="6" t="s">
        <v>6</v>
      </c>
      <c r="E14" s="42">
        <v>4</v>
      </c>
      <c r="F14" s="41">
        <v>4</v>
      </c>
      <c r="G14" s="10">
        <f t="shared" si="0"/>
        <v>16</v>
      </c>
    </row>
    <row r="15" spans="1:7" ht="18" customHeight="1">
      <c r="A15" s="33">
        <v>23</v>
      </c>
      <c r="B15" s="32" t="s">
        <v>29</v>
      </c>
      <c r="C15" s="32" t="s">
        <v>31</v>
      </c>
      <c r="D15" s="6" t="s">
        <v>15</v>
      </c>
      <c r="E15" s="42">
        <v>5</v>
      </c>
      <c r="F15" s="41">
        <v>23</v>
      </c>
      <c r="G15" s="10">
        <f t="shared" si="0"/>
        <v>115</v>
      </c>
    </row>
    <row r="16" spans="1:7" ht="18" customHeight="1">
      <c r="A16" s="33">
        <v>27</v>
      </c>
      <c r="B16" s="32" t="s">
        <v>61</v>
      </c>
      <c r="C16" s="32" t="s">
        <v>31</v>
      </c>
      <c r="D16" s="6" t="s">
        <v>6</v>
      </c>
      <c r="E16" s="5">
        <v>5</v>
      </c>
      <c r="F16" s="41">
        <v>40</v>
      </c>
      <c r="G16" s="10">
        <f t="shared" si="0"/>
        <v>200</v>
      </c>
    </row>
    <row r="17" spans="1:7" ht="18" customHeight="1">
      <c r="A17" s="33">
        <v>30</v>
      </c>
      <c r="B17" s="29" t="s">
        <v>22</v>
      </c>
      <c r="C17" s="32" t="s">
        <v>31</v>
      </c>
      <c r="D17" s="6" t="s">
        <v>6</v>
      </c>
      <c r="E17" s="5">
        <v>10</v>
      </c>
      <c r="F17" s="41">
        <v>20</v>
      </c>
      <c r="G17" s="10">
        <f t="shared" si="0"/>
        <v>200</v>
      </c>
    </row>
    <row r="18" spans="1:7" ht="15.75" customHeight="1">
      <c r="A18" s="15"/>
      <c r="B18" s="16"/>
      <c r="C18" s="16"/>
      <c r="D18" s="17"/>
      <c r="E18" s="18"/>
      <c r="F18" s="19" t="s">
        <v>4</v>
      </c>
      <c r="G18" s="13">
        <f>SUM(G9:G17)</f>
        <v>992.5</v>
      </c>
    </row>
    <row r="19" spans="1:7" ht="15.75" customHeight="1">
      <c r="A19" s="24"/>
      <c r="B19" s="25"/>
      <c r="C19" s="25"/>
      <c r="D19" s="26"/>
      <c r="E19" s="27"/>
      <c r="F19" s="28" t="s">
        <v>24</v>
      </c>
      <c r="G19" s="13">
        <f>0.23*G18</f>
        <v>228.275</v>
      </c>
    </row>
    <row r="20" spans="1:7" ht="15.75" customHeight="1">
      <c r="A20" s="20"/>
      <c r="B20" s="21"/>
      <c r="C20" s="21"/>
      <c r="D20" s="36"/>
      <c r="E20" s="22"/>
      <c r="F20" s="23" t="s">
        <v>5</v>
      </c>
      <c r="G20" s="14">
        <f>G18+G19</f>
        <v>1220.775</v>
      </c>
    </row>
    <row r="21" spans="4:7" ht="15.75" customHeight="1">
      <c r="D21" s="35"/>
      <c r="G21" s="7"/>
    </row>
    <row r="22" spans="1:4" ht="15.75" customHeight="1">
      <c r="A22" s="34" t="s">
        <v>65</v>
      </c>
      <c r="D22" s="35"/>
    </row>
    <row r="23" spans="1:4" ht="15.75" customHeight="1">
      <c r="A23" s="44" t="s">
        <v>133</v>
      </c>
      <c r="D23" s="35"/>
    </row>
    <row r="24" spans="1:4" ht="15.75" customHeight="1">
      <c r="A24" s="1" t="s">
        <v>85</v>
      </c>
      <c r="D24" s="35"/>
    </row>
    <row r="25" spans="4:6" ht="15.75" customHeight="1">
      <c r="D25" s="35"/>
      <c r="F25" s="11"/>
    </row>
    <row r="26" spans="4:6" ht="15.75" customHeight="1">
      <c r="D26" s="35"/>
      <c r="F26" s="12"/>
    </row>
    <row r="27" ht="15.75" customHeight="1"/>
    <row r="28" ht="15.75" customHeight="1"/>
    <row r="29" ht="15.75" customHeight="1">
      <c r="A29" s="34"/>
    </row>
    <row r="30" ht="15.75" customHeight="1">
      <c r="A30" s="34"/>
    </row>
    <row r="31" ht="15.75" customHeight="1">
      <c r="A31" s="34"/>
    </row>
    <row r="32" ht="15.75" customHeight="1">
      <c r="A32" s="34"/>
    </row>
    <row r="33" ht="15.75" customHeight="1">
      <c r="A33" s="34"/>
    </row>
    <row r="34" ht="15.75" customHeight="1">
      <c r="A34" s="34"/>
    </row>
    <row r="35" ht="15.75" customHeight="1">
      <c r="A35" s="34"/>
    </row>
    <row r="36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2.50390625" style="1" customWidth="1"/>
    <col min="3" max="3" width="11.625" style="1" customWidth="1"/>
    <col min="4" max="4" width="11.875" style="1" bestFit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7" t="s">
        <v>54</v>
      </c>
      <c r="D3" s="31"/>
      <c r="E3" s="31"/>
      <c r="F3" s="31"/>
    </row>
    <row r="4" spans="1:6" ht="15.75" customHeight="1">
      <c r="A4" s="44" t="s">
        <v>134</v>
      </c>
      <c r="D4" s="31"/>
      <c r="E4" s="31"/>
      <c r="F4" s="31"/>
    </row>
    <row r="5" spans="1:6" ht="15.75" customHeight="1">
      <c r="A5" s="44" t="s">
        <v>135</v>
      </c>
      <c r="D5" s="31"/>
      <c r="E5" s="31"/>
      <c r="F5" s="31"/>
    </row>
    <row r="6" spans="1:6" ht="15.75" customHeight="1">
      <c r="A6" s="44" t="s">
        <v>98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26.25">
      <c r="A9" s="33">
        <v>6</v>
      </c>
      <c r="B9" s="32" t="s">
        <v>16</v>
      </c>
      <c r="C9" s="32" t="s">
        <v>40</v>
      </c>
      <c r="D9" s="6" t="s">
        <v>6</v>
      </c>
      <c r="E9" s="5">
        <v>6</v>
      </c>
      <c r="F9" s="41">
        <v>6.5</v>
      </c>
      <c r="G9" s="10">
        <f>E9*F9</f>
        <v>39</v>
      </c>
    </row>
    <row r="10" spans="1:7" ht="15.75" customHeight="1">
      <c r="A10" s="15"/>
      <c r="B10" s="16"/>
      <c r="C10" s="16"/>
      <c r="D10" s="17"/>
      <c r="E10" s="18"/>
      <c r="F10" s="19" t="s">
        <v>4</v>
      </c>
      <c r="G10" s="13">
        <f>SUM(G9:G9)</f>
        <v>39</v>
      </c>
    </row>
    <row r="11" spans="1:7" ht="15.75" customHeight="1">
      <c r="A11" s="24"/>
      <c r="B11" s="25"/>
      <c r="C11" s="25"/>
      <c r="D11" s="26"/>
      <c r="E11" s="27"/>
      <c r="F11" s="28" t="s">
        <v>24</v>
      </c>
      <c r="G11" s="13">
        <f>0.23*G10</f>
        <v>8.97</v>
      </c>
    </row>
    <row r="12" spans="1:7" ht="15.75" customHeight="1">
      <c r="A12" s="20"/>
      <c r="B12" s="21"/>
      <c r="C12" s="21"/>
      <c r="D12" s="36"/>
      <c r="E12" s="22"/>
      <c r="F12" s="23" t="s">
        <v>5</v>
      </c>
      <c r="G12" s="14">
        <f>G10+G11</f>
        <v>47.97</v>
      </c>
    </row>
    <row r="13" spans="4:7" ht="15.75" customHeight="1">
      <c r="D13" s="35"/>
      <c r="G13" s="7"/>
    </row>
    <row r="14" spans="1:4" ht="15.75" customHeight="1">
      <c r="A14" s="34"/>
      <c r="D14" s="35"/>
    </row>
    <row r="15" ht="15.75" customHeight="1">
      <c r="D15" s="35"/>
    </row>
    <row r="16" spans="4:6" ht="15.75" customHeight="1">
      <c r="D16" s="35"/>
      <c r="F16" s="11"/>
    </row>
    <row r="17" spans="4:6" ht="15.75" customHeight="1">
      <c r="D17" s="35"/>
      <c r="F17" s="12"/>
    </row>
    <row r="18" ht="15.75" customHeight="1"/>
    <row r="19" ht="15.75" customHeight="1"/>
    <row r="20" ht="15.75" customHeight="1">
      <c r="A20" s="34"/>
    </row>
    <row r="21" ht="15.75" customHeight="1">
      <c r="A21" s="34"/>
    </row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J41" sqref="J41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103</v>
      </c>
      <c r="D3" s="31"/>
      <c r="E3" s="31"/>
      <c r="F3" s="31"/>
    </row>
    <row r="4" spans="1:6" ht="15.75" customHeight="1">
      <c r="A4" s="44" t="s">
        <v>136</v>
      </c>
      <c r="D4" s="31"/>
      <c r="E4" s="31"/>
      <c r="F4" s="31"/>
    </row>
    <row r="5" spans="1:6" ht="15.75" customHeight="1">
      <c r="A5" s="44" t="s">
        <v>102</v>
      </c>
      <c r="D5" s="31"/>
      <c r="E5" s="31"/>
      <c r="F5" s="31"/>
    </row>
    <row r="6" ht="15.75" customHeight="1">
      <c r="D6"/>
    </row>
    <row r="7" spans="1:7" ht="26.25" customHeight="1">
      <c r="A7" s="4" t="s">
        <v>0</v>
      </c>
      <c r="B7" s="8" t="s">
        <v>1</v>
      </c>
      <c r="C7" s="8" t="s">
        <v>30</v>
      </c>
      <c r="D7" s="4" t="s">
        <v>2</v>
      </c>
      <c r="E7" s="4" t="s">
        <v>3</v>
      </c>
      <c r="F7" s="9" t="s">
        <v>20</v>
      </c>
      <c r="G7" s="9" t="s">
        <v>21</v>
      </c>
    </row>
    <row r="8" spans="1:7" ht="26.25">
      <c r="A8" s="33">
        <v>6</v>
      </c>
      <c r="B8" s="32" t="s">
        <v>16</v>
      </c>
      <c r="C8" s="32" t="s">
        <v>40</v>
      </c>
      <c r="D8" s="6" t="s">
        <v>90</v>
      </c>
      <c r="E8" s="62">
        <v>445</v>
      </c>
      <c r="F8" s="41">
        <v>6.5</v>
      </c>
      <c r="G8" s="10">
        <f>E8*F8</f>
        <v>2892.5</v>
      </c>
    </row>
    <row r="9" spans="1:7" ht="15.75" customHeight="1">
      <c r="A9" s="15"/>
      <c r="B9" s="16"/>
      <c r="C9" s="16"/>
      <c r="D9" s="17"/>
      <c r="E9" s="18"/>
      <c r="F9" s="19" t="s">
        <v>4</v>
      </c>
      <c r="G9" s="13">
        <f>SUM(G8:G8)</f>
        <v>2892.5</v>
      </c>
    </row>
    <row r="10" spans="1:7" ht="15.75" customHeight="1">
      <c r="A10" s="24"/>
      <c r="B10" s="25"/>
      <c r="C10" s="25"/>
      <c r="D10" s="26"/>
      <c r="E10" s="27"/>
      <c r="F10" s="28" t="s">
        <v>24</v>
      </c>
      <c r="G10" s="13">
        <f>0.23*G9</f>
        <v>665.275</v>
      </c>
    </row>
    <row r="11" spans="1:7" ht="15.75" customHeight="1">
      <c r="A11" s="20"/>
      <c r="B11" s="21"/>
      <c r="C11" s="21"/>
      <c r="D11" s="36"/>
      <c r="E11" s="22"/>
      <c r="F11" s="23" t="s">
        <v>5</v>
      </c>
      <c r="G11" s="14">
        <f>G9+G10</f>
        <v>3557.775</v>
      </c>
    </row>
    <row r="12" spans="1:7" ht="15.75" customHeight="1">
      <c r="A12" s="60" t="s">
        <v>91</v>
      </c>
      <c r="B12" s="45"/>
      <c r="C12" s="45"/>
      <c r="D12" s="35"/>
      <c r="E12" s="46"/>
      <c r="F12" s="58"/>
      <c r="G12" s="59"/>
    </row>
    <row r="13" spans="4:7" ht="15.75" customHeight="1">
      <c r="D13" s="35"/>
      <c r="G13" s="7"/>
    </row>
    <row r="14" spans="1:4" ht="15.75" customHeight="1">
      <c r="A14" s="57" t="s">
        <v>88</v>
      </c>
      <c r="D14" s="35"/>
    </row>
    <row r="15" spans="1:4" ht="15.75" customHeight="1">
      <c r="A15" s="1" t="s">
        <v>86</v>
      </c>
      <c r="D15" s="35"/>
    </row>
    <row r="16" spans="1:6" ht="15.75" customHeight="1">
      <c r="A16" s="1" t="s">
        <v>92</v>
      </c>
      <c r="D16" s="35"/>
      <c r="F16" s="11"/>
    </row>
    <row r="17" spans="1:6" ht="15.75" customHeight="1">
      <c r="A17" s="1" t="s">
        <v>104</v>
      </c>
      <c r="D17" s="35"/>
      <c r="F17" s="12"/>
    </row>
    <row r="18" ht="15.75" customHeight="1">
      <c r="A18" s="1" t="s">
        <v>93</v>
      </c>
    </row>
    <row r="19" ht="15.75" customHeight="1">
      <c r="A19" s="1" t="s">
        <v>94</v>
      </c>
    </row>
    <row r="20" ht="15.75" customHeight="1">
      <c r="A20" s="34" t="s">
        <v>97</v>
      </c>
    </row>
    <row r="21" ht="15.75" customHeight="1">
      <c r="A21" s="34" t="s">
        <v>96</v>
      </c>
    </row>
    <row r="22" ht="15.75" customHeight="1">
      <c r="A22" s="34" t="s">
        <v>95</v>
      </c>
    </row>
    <row r="23" ht="15.75" customHeight="1">
      <c r="A23" s="34" t="s">
        <v>128</v>
      </c>
    </row>
    <row r="24" ht="15.75" customHeight="1">
      <c r="A24" s="34" t="s">
        <v>129</v>
      </c>
    </row>
    <row r="25" ht="15.75" customHeight="1">
      <c r="A25" s="34" t="s">
        <v>130</v>
      </c>
    </row>
    <row r="26" ht="15.75" customHeight="1">
      <c r="A26" s="34" t="s">
        <v>131</v>
      </c>
    </row>
    <row r="27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G29"/>
  <sheetViews>
    <sheetView tabSelected="1" zoomScalePageLayoutView="0" workbookViewId="0" topLeftCell="A4">
      <selection activeCell="D16" sqref="D16"/>
    </sheetView>
  </sheetViews>
  <sheetFormatPr defaultColWidth="9.125" defaultRowHeight="12.75"/>
  <cols>
    <col min="1" max="1" width="4.625" style="1" customWidth="1"/>
    <col min="2" max="2" width="42.50390625" style="1" customWidth="1"/>
    <col min="3" max="3" width="10.375" style="1" customWidth="1"/>
    <col min="4" max="4" width="9.625" style="1" customWidth="1"/>
    <col min="5" max="5" width="15.375" style="1" customWidth="1"/>
    <col min="6" max="6" width="16.00390625" style="1" customWidth="1"/>
    <col min="7" max="7" width="9.875" style="1" bestFit="1" customWidth="1"/>
    <col min="8" max="16384" width="9.125" style="1" customWidth="1"/>
  </cols>
  <sheetData>
    <row r="4" spans="1:6" ht="15.75" customHeight="1">
      <c r="A4" s="3" t="s">
        <v>146</v>
      </c>
      <c r="B4" s="3"/>
      <c r="C4" s="3"/>
      <c r="D4" s="3"/>
      <c r="E4" s="3"/>
      <c r="F4" s="2"/>
    </row>
    <row r="5" spans="1:6" ht="15.75" customHeight="1">
      <c r="A5" s="3"/>
      <c r="B5" s="3" t="s">
        <v>151</v>
      </c>
      <c r="C5" s="3"/>
      <c r="D5" s="3"/>
      <c r="E5" s="3"/>
      <c r="F5" s="2"/>
    </row>
    <row r="6" spans="1:6" ht="15.75" customHeight="1">
      <c r="A6" s="3"/>
      <c r="B6" s="3"/>
      <c r="C6" s="3"/>
      <c r="D6" s="3"/>
      <c r="E6" s="3"/>
      <c r="F6" s="2"/>
    </row>
    <row r="7" spans="1:6" ht="15.75" customHeight="1">
      <c r="A7" s="2"/>
      <c r="B7" s="2"/>
      <c r="C7" s="3"/>
      <c r="D7" s="3"/>
      <c r="E7" s="3"/>
      <c r="F7" s="2"/>
    </row>
    <row r="8" spans="3:5" ht="48.75" customHeight="1">
      <c r="C8" s="31" t="s">
        <v>137</v>
      </c>
      <c r="D8" s="31"/>
      <c r="E8" s="31"/>
    </row>
    <row r="9" spans="1:6" ht="42" customHeight="1">
      <c r="A9" s="4" t="s">
        <v>0</v>
      </c>
      <c r="B9" s="65" t="s">
        <v>139</v>
      </c>
      <c r="C9" s="4" t="s">
        <v>2</v>
      </c>
      <c r="D9" s="4" t="s">
        <v>3</v>
      </c>
      <c r="E9" s="4" t="s">
        <v>141</v>
      </c>
      <c r="F9" s="4" t="s">
        <v>142</v>
      </c>
    </row>
    <row r="10" spans="1:6" ht="43.5" customHeight="1">
      <c r="A10" s="64">
        <v>1</v>
      </c>
      <c r="B10" s="72" t="s">
        <v>145</v>
      </c>
      <c r="C10" s="76" t="s">
        <v>6</v>
      </c>
      <c r="D10" s="33">
        <v>10</v>
      </c>
      <c r="E10" s="67"/>
      <c r="F10" s="73"/>
    </row>
    <row r="11" spans="1:7" ht="36" customHeight="1">
      <c r="A11" s="64">
        <v>2</v>
      </c>
      <c r="B11" s="72" t="s">
        <v>147</v>
      </c>
      <c r="C11" s="76" t="s">
        <v>149</v>
      </c>
      <c r="D11" s="33">
        <v>1850</v>
      </c>
      <c r="E11" s="67"/>
      <c r="F11" s="73"/>
      <c r="G11" s="48"/>
    </row>
    <row r="12" spans="1:7" ht="38.25" customHeight="1">
      <c r="A12" s="64">
        <v>3</v>
      </c>
      <c r="B12" s="72" t="s">
        <v>148</v>
      </c>
      <c r="C12" s="76" t="s">
        <v>6</v>
      </c>
      <c r="D12" s="33">
        <v>10</v>
      </c>
      <c r="E12" s="67"/>
      <c r="F12" s="73"/>
      <c r="G12" s="48"/>
    </row>
    <row r="13" spans="1:6" ht="18.75" customHeight="1">
      <c r="A13" s="69"/>
      <c r="B13" s="68"/>
      <c r="C13" s="69"/>
      <c r="D13" s="69"/>
      <c r="E13" s="66" t="s">
        <v>152</v>
      </c>
      <c r="F13" s="73"/>
    </row>
    <row r="14" spans="1:6" ht="20.25" customHeight="1">
      <c r="A14" s="69"/>
      <c r="B14" s="70"/>
      <c r="C14" s="69"/>
      <c r="D14" s="69"/>
      <c r="E14" s="66" t="s">
        <v>150</v>
      </c>
      <c r="F14" s="73"/>
    </row>
    <row r="15" spans="1:6" ht="21" customHeight="1">
      <c r="A15" s="69"/>
      <c r="B15" s="71"/>
      <c r="C15" s="69"/>
      <c r="D15" s="69"/>
      <c r="E15" s="66" t="s">
        <v>138</v>
      </c>
      <c r="F15" s="73"/>
    </row>
    <row r="16" spans="1:6" ht="21" customHeight="1">
      <c r="A16" s="69"/>
      <c r="B16" s="71"/>
      <c r="C16" s="69"/>
      <c r="D16" s="69"/>
      <c r="E16" s="74"/>
      <c r="F16" s="75"/>
    </row>
    <row r="17" spans="1:6" ht="21" customHeight="1">
      <c r="A17" s="69"/>
      <c r="B17" s="71"/>
      <c r="C17" s="69"/>
      <c r="D17" s="69"/>
      <c r="E17" s="74"/>
      <c r="F17" s="75"/>
    </row>
    <row r="18" spans="1:3" ht="15.75" customHeight="1">
      <c r="A18" s="1" t="s">
        <v>143</v>
      </c>
      <c r="C18" s="35"/>
    </row>
    <row r="19" spans="3:5" ht="15.75" customHeight="1">
      <c r="C19" s="35"/>
      <c r="E19" s="11"/>
    </row>
    <row r="20" spans="3:5" ht="15.75" customHeight="1">
      <c r="C20" s="35"/>
      <c r="E20" s="12"/>
    </row>
    <row r="21" ht="15.75" customHeight="1">
      <c r="A21" s="1" t="s">
        <v>143</v>
      </c>
    </row>
    <row r="22" ht="15.75" customHeight="1"/>
    <row r="23" ht="15.75" customHeight="1">
      <c r="A23" s="34"/>
    </row>
    <row r="24" ht="15.75" customHeight="1">
      <c r="A24" s="34" t="s">
        <v>144</v>
      </c>
    </row>
    <row r="25" ht="15.75" customHeight="1">
      <c r="A25" s="34"/>
    </row>
    <row r="26" ht="15.75" customHeight="1">
      <c r="A26" s="34"/>
    </row>
    <row r="27" spans="1:6" ht="15.75" customHeight="1">
      <c r="A27" s="34"/>
      <c r="F27" s="1" t="s">
        <v>153</v>
      </c>
    </row>
    <row r="28" ht="15.75" customHeight="1">
      <c r="A28" s="34"/>
    </row>
    <row r="29" spans="1:6" ht="15.75" customHeight="1">
      <c r="A29" s="34"/>
      <c r="F29" s="1" t="s">
        <v>140</v>
      </c>
    </row>
    <row r="30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8"/>
  <sheetViews>
    <sheetView zoomScale="75" zoomScaleNormal="75" zoomScalePageLayoutView="0" workbookViewId="0" topLeftCell="A1">
      <selection activeCell="A4" sqref="A4"/>
    </sheetView>
  </sheetViews>
  <sheetFormatPr defaultColWidth="9.125" defaultRowHeight="12.75"/>
  <cols>
    <col min="1" max="1" width="4.625" style="1" customWidth="1"/>
    <col min="2" max="2" width="54.875" style="1" customWidth="1"/>
    <col min="3" max="3" width="11.625" style="1" customWidth="1"/>
    <col min="4" max="4" width="10.125" style="1" customWidth="1"/>
    <col min="5" max="5" width="9.625" style="1" customWidth="1"/>
    <col min="6" max="6" width="8.625" style="1" customWidth="1"/>
    <col min="7" max="7" width="10.50390625" style="1" customWidth="1"/>
    <col min="8" max="8" width="12.875" style="1" customWidth="1"/>
    <col min="9" max="10" width="14.375" style="1" customWidth="1"/>
    <col min="11" max="11" width="10.50390625" style="1" bestFit="1" customWidth="1"/>
    <col min="12" max="16384" width="9.125" style="1" customWidth="1"/>
  </cols>
  <sheetData>
    <row r="1" spans="1:10" ht="15.75" customHeight="1">
      <c r="A1" s="3" t="s">
        <v>33</v>
      </c>
      <c r="B1" s="3"/>
      <c r="C1" s="3"/>
      <c r="D1" s="3"/>
      <c r="E1" s="3"/>
      <c r="F1" s="3"/>
      <c r="G1" s="3"/>
      <c r="H1" s="3"/>
      <c r="I1" s="3"/>
      <c r="J1" s="2"/>
    </row>
    <row r="2" spans="1:10" ht="15.75" customHeight="1">
      <c r="A2" s="2"/>
      <c r="B2" s="2"/>
      <c r="C2" s="2"/>
      <c r="D2" s="3"/>
      <c r="E2" s="3"/>
      <c r="F2" s="3"/>
      <c r="G2" s="3"/>
      <c r="H2" s="3"/>
      <c r="I2" s="3"/>
      <c r="J2" s="2"/>
    </row>
    <row r="3" spans="4:9" ht="15.75" customHeight="1">
      <c r="D3" s="31"/>
      <c r="E3" s="37" t="s">
        <v>116</v>
      </c>
      <c r="F3" s="37"/>
      <c r="G3" s="37"/>
      <c r="H3" s="37"/>
      <c r="I3" s="31"/>
    </row>
    <row r="4" ht="15.75" customHeight="1">
      <c r="D4"/>
    </row>
    <row r="5" spans="1:10" ht="26.25" customHeight="1">
      <c r="A5" s="4" t="s">
        <v>0</v>
      </c>
      <c r="B5" s="8" t="s">
        <v>1</v>
      </c>
      <c r="C5" s="8" t="s">
        <v>30</v>
      </c>
      <c r="D5" s="4" t="s">
        <v>2</v>
      </c>
      <c r="E5" s="4" t="s">
        <v>3</v>
      </c>
      <c r="F5" s="9" t="s">
        <v>42</v>
      </c>
      <c r="G5" s="9" t="s">
        <v>32</v>
      </c>
      <c r="H5" s="9" t="s">
        <v>28</v>
      </c>
      <c r="I5" s="9" t="s">
        <v>20</v>
      </c>
      <c r="J5" s="9" t="s">
        <v>21</v>
      </c>
    </row>
    <row r="6" spans="1:10" ht="15.75" customHeight="1">
      <c r="A6" s="33">
        <v>1</v>
      </c>
      <c r="B6" s="32" t="s">
        <v>7</v>
      </c>
      <c r="C6" s="32" t="s">
        <v>40</v>
      </c>
      <c r="D6" s="6" t="s">
        <v>15</v>
      </c>
      <c r="E6" s="5">
        <f>'ΔΔΑΠ χωρις πράσινο'!E9+'Πράσινο, Περιβάλλοντος'!E9+Αθλητισμού!E10+Τεχνική!E8+'ΔΥ, ΟΥ'!E9</f>
        <v>547</v>
      </c>
      <c r="F6" s="30">
        <v>1.45</v>
      </c>
      <c r="G6" s="30"/>
      <c r="H6" s="30"/>
      <c r="I6" s="30">
        <v>1.5</v>
      </c>
      <c r="J6" s="10">
        <f aca="true" t="shared" si="0" ref="J6:J37">E6*I6</f>
        <v>820.5</v>
      </c>
    </row>
    <row r="7" spans="1:10" ht="15.75" customHeight="1">
      <c r="A7" s="33">
        <f>A6+1</f>
        <v>2</v>
      </c>
      <c r="B7" s="32" t="s">
        <v>47</v>
      </c>
      <c r="C7" s="32" t="s">
        <v>40</v>
      </c>
      <c r="D7" s="6" t="s">
        <v>15</v>
      </c>
      <c r="E7" s="5">
        <f>'Πράσινο, Περιβάλλοντος'!E10</f>
        <v>230</v>
      </c>
      <c r="F7" s="30"/>
      <c r="G7" s="30"/>
      <c r="H7" s="30"/>
      <c r="I7" s="41">
        <v>5</v>
      </c>
      <c r="J7" s="10">
        <f t="shared" si="0"/>
        <v>1150</v>
      </c>
    </row>
    <row r="8" spans="1:10" ht="15.75" customHeight="1">
      <c r="A8" s="33">
        <f>A7+1</f>
        <v>3</v>
      </c>
      <c r="B8" s="32" t="s">
        <v>55</v>
      </c>
      <c r="C8" s="32" t="s">
        <v>40</v>
      </c>
      <c r="D8" s="6" t="s">
        <v>15</v>
      </c>
      <c r="E8" s="5">
        <f>'ΔΥ, ΟΥ'!E10</f>
        <v>10</v>
      </c>
      <c r="F8" s="30"/>
      <c r="G8" s="30"/>
      <c r="H8" s="30"/>
      <c r="I8" s="41">
        <v>1.5</v>
      </c>
      <c r="J8" s="10">
        <f t="shared" si="0"/>
        <v>15</v>
      </c>
    </row>
    <row r="9" spans="1:10" ht="15.75" customHeight="1">
      <c r="A9" s="33">
        <f>A8+1</f>
        <v>4</v>
      </c>
      <c r="B9" s="32" t="s">
        <v>45</v>
      </c>
      <c r="C9" s="32" t="s">
        <v>40</v>
      </c>
      <c r="D9" s="6" t="s">
        <v>15</v>
      </c>
      <c r="E9" s="5">
        <f>'Πράσινο, Περιβάλλοντος'!E11</f>
        <v>46</v>
      </c>
      <c r="F9" s="30"/>
      <c r="G9" s="30"/>
      <c r="H9" s="30"/>
      <c r="I9" s="41">
        <v>2</v>
      </c>
      <c r="J9" s="10">
        <f t="shared" si="0"/>
        <v>92</v>
      </c>
    </row>
    <row r="10" spans="1:10" ht="15.75" customHeight="1">
      <c r="A10" s="33">
        <f>A9+1</f>
        <v>5</v>
      </c>
      <c r="B10" s="32" t="s">
        <v>8</v>
      </c>
      <c r="C10" s="32" t="s">
        <v>40</v>
      </c>
      <c r="D10" s="6" t="s">
        <v>15</v>
      </c>
      <c r="E10" s="5">
        <f>'ΔΔΑΠ χωρις πράσινο'!E10+Αθλητισμού!E11+Τεχνική!E9</f>
        <v>347</v>
      </c>
      <c r="F10" s="30">
        <v>1.98</v>
      </c>
      <c r="G10" s="30"/>
      <c r="H10" s="30"/>
      <c r="I10" s="41">
        <v>2</v>
      </c>
      <c r="J10" s="10">
        <f t="shared" si="0"/>
        <v>694</v>
      </c>
    </row>
    <row r="11" spans="1:10" ht="17.25" customHeight="1">
      <c r="A11" s="33">
        <f aca="true" t="shared" si="1" ref="A11:A37">A10+1</f>
        <v>6</v>
      </c>
      <c r="B11" s="55" t="s">
        <v>16</v>
      </c>
      <c r="C11" s="32" t="s">
        <v>40</v>
      </c>
      <c r="D11" s="6" t="s">
        <v>6</v>
      </c>
      <c r="E11" s="5">
        <f>Πολιτισμού!E9+Αθλητισμού!E12+'Πράσινο, Περιβάλλοντος'!E12+'ΔΥ, ΟΥ'!E11+Κοινωνική!E9+Βρεφονηπιακοί!E8</f>
        <v>607</v>
      </c>
      <c r="F11" s="30">
        <v>8.15</v>
      </c>
      <c r="G11" s="30"/>
      <c r="H11" s="30">
        <v>5.98</v>
      </c>
      <c r="I11" s="41">
        <v>6.5</v>
      </c>
      <c r="J11" s="10">
        <f t="shared" si="0"/>
        <v>3945.5</v>
      </c>
    </row>
    <row r="12" spans="1:10" ht="15.75" customHeight="1">
      <c r="A12" s="33">
        <f t="shared" si="1"/>
        <v>7</v>
      </c>
      <c r="B12" s="55" t="s">
        <v>9</v>
      </c>
      <c r="C12" s="32" t="s">
        <v>40</v>
      </c>
      <c r="D12" s="6" t="s">
        <v>15</v>
      </c>
      <c r="E12" s="5">
        <f>'ΔΔΑΠ χωρις πράσινο'!E11+Τεχνική!E10</f>
        <v>16</v>
      </c>
      <c r="F12" s="30">
        <v>4.56</v>
      </c>
      <c r="G12" s="30"/>
      <c r="H12" s="30"/>
      <c r="I12" s="41">
        <v>5</v>
      </c>
      <c r="J12" s="10">
        <f t="shared" si="0"/>
        <v>80</v>
      </c>
    </row>
    <row r="13" spans="1:10" ht="15.75" customHeight="1">
      <c r="A13" s="33">
        <f t="shared" si="1"/>
        <v>8</v>
      </c>
      <c r="B13" s="55" t="s">
        <v>10</v>
      </c>
      <c r="C13" s="32" t="s">
        <v>40</v>
      </c>
      <c r="D13" s="6" t="s">
        <v>15</v>
      </c>
      <c r="E13" s="5">
        <f>Τεχνική!E11</f>
        <v>26</v>
      </c>
      <c r="F13" s="30">
        <v>12.5</v>
      </c>
      <c r="G13" s="30"/>
      <c r="H13" s="30">
        <v>21.5</v>
      </c>
      <c r="I13" s="41">
        <v>14</v>
      </c>
      <c r="J13" s="10">
        <f t="shared" si="0"/>
        <v>364</v>
      </c>
    </row>
    <row r="14" spans="1:10" ht="15.75" customHeight="1">
      <c r="A14" s="33">
        <f t="shared" si="1"/>
        <v>9</v>
      </c>
      <c r="B14" s="55" t="s">
        <v>56</v>
      </c>
      <c r="C14" s="32" t="s">
        <v>40</v>
      </c>
      <c r="D14" s="6" t="s">
        <v>6</v>
      </c>
      <c r="E14" s="5">
        <f>'Πράσινο, Περιβάλλοντος'!E13</f>
        <v>20</v>
      </c>
      <c r="F14" s="30"/>
      <c r="G14" s="30"/>
      <c r="H14" s="30"/>
      <c r="I14" s="41">
        <v>15</v>
      </c>
      <c r="J14" s="10">
        <f t="shared" si="0"/>
        <v>300</v>
      </c>
    </row>
    <row r="15" spans="1:10" ht="15.75" customHeight="1">
      <c r="A15" s="33">
        <f t="shared" si="1"/>
        <v>10</v>
      </c>
      <c r="B15" s="55" t="s">
        <v>25</v>
      </c>
      <c r="C15" s="32" t="s">
        <v>40</v>
      </c>
      <c r="D15" s="6" t="s">
        <v>6</v>
      </c>
      <c r="E15" s="5">
        <f>Τεχνική!E12</f>
        <v>4</v>
      </c>
      <c r="F15" s="30">
        <v>8.5</v>
      </c>
      <c r="G15" s="30"/>
      <c r="H15" s="30"/>
      <c r="I15" s="41">
        <v>10</v>
      </c>
      <c r="J15" s="10">
        <f t="shared" si="0"/>
        <v>40</v>
      </c>
    </row>
    <row r="16" spans="1:10" ht="15.75" customHeight="1">
      <c r="A16" s="33">
        <f t="shared" si="1"/>
        <v>11</v>
      </c>
      <c r="B16" s="55" t="s">
        <v>11</v>
      </c>
      <c r="C16" s="32" t="s">
        <v>40</v>
      </c>
      <c r="D16" s="6" t="s">
        <v>6</v>
      </c>
      <c r="E16" s="5">
        <f>'ΔΔΑΠ χωρις πράσινο'!E12+'Πράσινο, Περιβάλλοντος'!E14+Τεχνική!E13</f>
        <v>160</v>
      </c>
      <c r="F16" s="30">
        <v>10</v>
      </c>
      <c r="G16" s="30"/>
      <c r="H16" s="30"/>
      <c r="I16" s="41">
        <v>10</v>
      </c>
      <c r="J16" s="10">
        <f t="shared" si="0"/>
        <v>1600</v>
      </c>
    </row>
    <row r="17" spans="1:10" ht="15.75" customHeight="1">
      <c r="A17" s="33">
        <f t="shared" si="1"/>
        <v>12</v>
      </c>
      <c r="B17" s="55" t="s">
        <v>64</v>
      </c>
      <c r="C17" s="32" t="s">
        <v>40</v>
      </c>
      <c r="D17" s="6" t="s">
        <v>6</v>
      </c>
      <c r="E17" s="5">
        <f>'ΔΔΑΠ χωρις πράσινο'!E13</f>
        <v>1460</v>
      </c>
      <c r="F17" s="30"/>
      <c r="G17" s="30"/>
      <c r="H17" s="30"/>
      <c r="I17" s="41">
        <v>2.5</v>
      </c>
      <c r="J17" s="10">
        <f t="shared" si="0"/>
        <v>3650</v>
      </c>
    </row>
    <row r="18" spans="1:10" ht="15.75" customHeight="1">
      <c r="A18" s="33">
        <f t="shared" si="1"/>
        <v>13</v>
      </c>
      <c r="B18" s="55" t="s">
        <v>12</v>
      </c>
      <c r="C18" s="32" t="s">
        <v>40</v>
      </c>
      <c r="D18" s="6" t="s">
        <v>6</v>
      </c>
      <c r="E18" s="5">
        <f>'ΔΔΑΠ χωρις πράσινο'!E14+Τεχνική!E14</f>
        <v>8</v>
      </c>
      <c r="F18" s="30">
        <v>6.9</v>
      </c>
      <c r="G18" s="30"/>
      <c r="H18" s="30"/>
      <c r="I18" s="41">
        <v>8</v>
      </c>
      <c r="J18" s="10">
        <f t="shared" si="0"/>
        <v>64</v>
      </c>
    </row>
    <row r="19" spans="1:10" ht="15.75" customHeight="1">
      <c r="A19" s="33">
        <f t="shared" si="1"/>
        <v>14</v>
      </c>
      <c r="B19" s="55" t="s">
        <v>46</v>
      </c>
      <c r="C19" s="32" t="s">
        <v>40</v>
      </c>
      <c r="D19" s="6" t="s">
        <v>6</v>
      </c>
      <c r="E19" s="5">
        <f>'ΔΥ, ΟΥ'!E12</f>
        <v>5</v>
      </c>
      <c r="F19" s="30"/>
      <c r="G19" s="30"/>
      <c r="H19" s="30"/>
      <c r="I19" s="41">
        <v>50</v>
      </c>
      <c r="J19" s="10">
        <f t="shared" si="0"/>
        <v>250</v>
      </c>
    </row>
    <row r="20" spans="1:10" ht="17.25" customHeight="1">
      <c r="A20" s="33">
        <f t="shared" si="1"/>
        <v>15</v>
      </c>
      <c r="B20" s="55" t="s">
        <v>41</v>
      </c>
      <c r="C20" s="32" t="s">
        <v>40</v>
      </c>
      <c r="D20" s="6" t="s">
        <v>6</v>
      </c>
      <c r="E20" s="5">
        <f>'ΔΔΑΠ χωρις πράσινο'!E15+'Πράσινο, Περιβάλλοντος'!E15</f>
        <v>12</v>
      </c>
      <c r="F20" s="30"/>
      <c r="G20" s="30"/>
      <c r="H20" s="30"/>
      <c r="I20" s="41">
        <v>90</v>
      </c>
      <c r="J20" s="10">
        <f t="shared" si="0"/>
        <v>1080</v>
      </c>
    </row>
    <row r="21" spans="1:10" ht="17.25" customHeight="1">
      <c r="A21" s="33">
        <f t="shared" si="1"/>
        <v>16</v>
      </c>
      <c r="B21" s="55" t="s">
        <v>43</v>
      </c>
      <c r="C21" s="32" t="s">
        <v>40</v>
      </c>
      <c r="D21" s="6" t="s">
        <v>6</v>
      </c>
      <c r="E21" s="5">
        <f>'ΔΔΑΠ χωρις πράσινο'!E16</f>
        <v>4</v>
      </c>
      <c r="F21" s="30"/>
      <c r="G21" s="30"/>
      <c r="H21" s="30"/>
      <c r="I21" s="41">
        <v>1100</v>
      </c>
      <c r="J21" s="10">
        <f t="shared" si="0"/>
        <v>4400</v>
      </c>
    </row>
    <row r="22" spans="1:10" ht="15.75" customHeight="1">
      <c r="A22" s="33">
        <f t="shared" si="1"/>
        <v>17</v>
      </c>
      <c r="B22" s="55" t="s">
        <v>57</v>
      </c>
      <c r="C22" s="32" t="s">
        <v>31</v>
      </c>
      <c r="D22" s="6" t="s">
        <v>6</v>
      </c>
      <c r="E22" s="5">
        <f>'ΔΔΑΠ χωρις πράσινο'!E17+'Πράσινο, Περιβάλλοντος'!E16+Αθλητισμού!E13+Τεχνική!E15+'ΔΥ, ΟΥ'!E13</f>
        <v>492</v>
      </c>
      <c r="F22" s="30">
        <v>13.95</v>
      </c>
      <c r="G22" s="30"/>
      <c r="H22" s="30">
        <v>9.2</v>
      </c>
      <c r="I22" s="41">
        <v>10</v>
      </c>
      <c r="J22" s="10">
        <f t="shared" si="0"/>
        <v>4920</v>
      </c>
    </row>
    <row r="23" spans="1:10" ht="15.75" customHeight="1">
      <c r="A23" s="33">
        <f t="shared" si="1"/>
        <v>18</v>
      </c>
      <c r="B23" s="56" t="s">
        <v>58</v>
      </c>
      <c r="C23" s="32" t="s">
        <v>31</v>
      </c>
      <c r="D23" s="6" t="s">
        <v>6</v>
      </c>
      <c r="E23" s="5">
        <f>'ΔΥ, ΟΥ'!E14</f>
        <v>4</v>
      </c>
      <c r="F23" s="30"/>
      <c r="G23" s="30"/>
      <c r="H23" s="30"/>
      <c r="I23" s="41">
        <v>4</v>
      </c>
      <c r="J23" s="10">
        <f t="shared" si="0"/>
        <v>16</v>
      </c>
    </row>
    <row r="24" spans="1:10" ht="15.75" customHeight="1">
      <c r="A24" s="33">
        <f t="shared" si="1"/>
        <v>19</v>
      </c>
      <c r="B24" s="55" t="s">
        <v>59</v>
      </c>
      <c r="C24" s="32" t="s">
        <v>40</v>
      </c>
      <c r="D24" s="6" t="s">
        <v>6</v>
      </c>
      <c r="E24" s="5">
        <f>Τεχνική!E16</f>
        <v>3</v>
      </c>
      <c r="F24" s="30">
        <v>7.6</v>
      </c>
      <c r="G24" s="30"/>
      <c r="H24" s="30"/>
      <c r="I24" s="41">
        <v>9</v>
      </c>
      <c r="J24" s="10">
        <f t="shared" si="0"/>
        <v>27</v>
      </c>
    </row>
    <row r="25" spans="1:10" ht="15.75" customHeight="1">
      <c r="A25" s="33">
        <f t="shared" si="1"/>
        <v>20</v>
      </c>
      <c r="B25" s="55" t="s">
        <v>60</v>
      </c>
      <c r="C25" s="32" t="s">
        <v>31</v>
      </c>
      <c r="D25" s="6" t="s">
        <v>6</v>
      </c>
      <c r="E25" s="5">
        <f>'ΔΔΑΠ χωρις πράσινο'!E18+'Πράσινο, Περιβάλλοντος'!E17</f>
        <v>124</v>
      </c>
      <c r="F25" s="30">
        <v>6.1</v>
      </c>
      <c r="G25" s="30"/>
      <c r="H25" s="30">
        <v>4.78</v>
      </c>
      <c r="I25" s="41">
        <v>7</v>
      </c>
      <c r="J25" s="10">
        <f t="shared" si="0"/>
        <v>868</v>
      </c>
    </row>
    <row r="26" spans="1:10" ht="15.75" customHeight="1">
      <c r="A26" s="33">
        <f t="shared" si="1"/>
        <v>21</v>
      </c>
      <c r="B26" s="55" t="s">
        <v>13</v>
      </c>
      <c r="C26" s="32" t="s">
        <v>31</v>
      </c>
      <c r="D26" s="6" t="s">
        <v>15</v>
      </c>
      <c r="E26" s="5">
        <f>Αθλητισμού!E14+Τεχνική!E17</f>
        <v>59</v>
      </c>
      <c r="F26" s="30">
        <v>13</v>
      </c>
      <c r="G26" s="30"/>
      <c r="H26" s="30"/>
      <c r="I26" s="41">
        <v>14</v>
      </c>
      <c r="J26" s="10">
        <f t="shared" si="0"/>
        <v>826</v>
      </c>
    </row>
    <row r="27" spans="1:10" ht="15.75" customHeight="1">
      <c r="A27" s="33">
        <f t="shared" si="1"/>
        <v>22</v>
      </c>
      <c r="B27" s="55" t="s">
        <v>18</v>
      </c>
      <c r="C27" s="32" t="s">
        <v>31</v>
      </c>
      <c r="D27" s="6" t="s">
        <v>15</v>
      </c>
      <c r="E27" s="5">
        <f>Τεχνική!E18</f>
        <v>3</v>
      </c>
      <c r="F27" s="30"/>
      <c r="G27" s="30"/>
      <c r="H27" s="30"/>
      <c r="I27" s="41">
        <v>55</v>
      </c>
      <c r="J27" s="10">
        <f t="shared" si="0"/>
        <v>165</v>
      </c>
    </row>
    <row r="28" spans="1:10" ht="15.75" customHeight="1">
      <c r="A28" s="33">
        <f t="shared" si="1"/>
        <v>23</v>
      </c>
      <c r="B28" s="55" t="s">
        <v>29</v>
      </c>
      <c r="C28" s="32" t="s">
        <v>31</v>
      </c>
      <c r="D28" s="6" t="s">
        <v>15</v>
      </c>
      <c r="E28" s="5">
        <f>'ΔΔΑΠ χωρις πράσινο'!E19+'Πράσινο, Περιβάλλοντος'!E18+Πολιτισμού!E10+Αθλητισμού!E15+Τεχνική!E19+'ΔΥ, ΟΥ'!E15</f>
        <v>243</v>
      </c>
      <c r="F28" s="30">
        <v>24.95</v>
      </c>
      <c r="G28" s="30">
        <v>21.8</v>
      </c>
      <c r="H28" s="30">
        <v>22.4</v>
      </c>
      <c r="I28" s="41">
        <v>23</v>
      </c>
      <c r="J28" s="10">
        <f t="shared" si="0"/>
        <v>5589</v>
      </c>
    </row>
    <row r="29" spans="1:10" ht="15.75" customHeight="1">
      <c r="A29" s="33">
        <f t="shared" si="1"/>
        <v>24</v>
      </c>
      <c r="B29" s="55" t="s">
        <v>19</v>
      </c>
      <c r="C29" s="32" t="s">
        <v>31</v>
      </c>
      <c r="D29" s="6" t="s">
        <v>15</v>
      </c>
      <c r="E29" s="5">
        <f>Τεχνική!E20</f>
        <v>3</v>
      </c>
      <c r="F29" s="30">
        <v>55</v>
      </c>
      <c r="G29" s="30"/>
      <c r="H29" s="30"/>
      <c r="I29" s="41">
        <v>55</v>
      </c>
      <c r="J29" s="10">
        <f t="shared" si="0"/>
        <v>165</v>
      </c>
    </row>
    <row r="30" spans="1:10" ht="15.75" customHeight="1">
      <c r="A30" s="33">
        <f t="shared" si="1"/>
        <v>25</v>
      </c>
      <c r="B30" s="55" t="s">
        <v>14</v>
      </c>
      <c r="C30" s="32" t="s">
        <v>40</v>
      </c>
      <c r="D30" s="6" t="s">
        <v>15</v>
      </c>
      <c r="E30" s="5">
        <f>'Πράσινο, Περιβάλλοντος'!E19+Τεχνική!E21</f>
        <v>8</v>
      </c>
      <c r="F30" s="30">
        <v>14.4</v>
      </c>
      <c r="G30" s="30"/>
      <c r="H30" s="30">
        <v>7.48</v>
      </c>
      <c r="I30" s="41">
        <v>15</v>
      </c>
      <c r="J30" s="10">
        <f t="shared" si="0"/>
        <v>120</v>
      </c>
    </row>
    <row r="31" spans="1:10" ht="15.75" customHeight="1">
      <c r="A31" s="33">
        <f t="shared" si="1"/>
        <v>26</v>
      </c>
      <c r="B31" s="55" t="s">
        <v>63</v>
      </c>
      <c r="C31" s="32" t="s">
        <v>40</v>
      </c>
      <c r="D31" s="6" t="s">
        <v>6</v>
      </c>
      <c r="E31" s="5">
        <f>'ΔΔΑΠ χωρις πράσινο'!E20</f>
        <v>30</v>
      </c>
      <c r="F31" s="30"/>
      <c r="G31" s="30"/>
      <c r="H31" s="30"/>
      <c r="I31" s="41">
        <v>20</v>
      </c>
      <c r="J31" s="10">
        <f t="shared" si="0"/>
        <v>600</v>
      </c>
    </row>
    <row r="32" spans="1:10" ht="15.75" customHeight="1">
      <c r="A32" s="33">
        <f t="shared" si="1"/>
        <v>27</v>
      </c>
      <c r="B32" s="55" t="s">
        <v>61</v>
      </c>
      <c r="C32" s="32" t="s">
        <v>31</v>
      </c>
      <c r="D32" s="6" t="s">
        <v>6</v>
      </c>
      <c r="E32" s="5">
        <f>'ΔΔΑΠ χωρις πράσινο'!E21+'Πράσινο, Περιβάλλοντος'!E20+Αθλητισμού!E16+Τεχνική!E22+'ΔΥ, ΟΥ'!E16</f>
        <v>289</v>
      </c>
      <c r="F32" s="30"/>
      <c r="G32" s="30"/>
      <c r="H32" s="30">
        <v>38.9</v>
      </c>
      <c r="I32" s="41">
        <v>40</v>
      </c>
      <c r="J32" s="10">
        <f t="shared" si="0"/>
        <v>11560</v>
      </c>
    </row>
    <row r="33" spans="1:10" ht="15.75" customHeight="1">
      <c r="A33" s="33">
        <f t="shared" si="1"/>
        <v>28</v>
      </c>
      <c r="B33" s="55" t="s">
        <v>62</v>
      </c>
      <c r="C33" s="32" t="s">
        <v>31</v>
      </c>
      <c r="D33" s="6" t="s">
        <v>6</v>
      </c>
      <c r="E33" s="5">
        <f>'Πράσινο, Περιβάλλοντος'!E21</f>
        <v>47</v>
      </c>
      <c r="F33" s="30"/>
      <c r="G33" s="30">
        <v>2.7</v>
      </c>
      <c r="H33" s="30"/>
      <c r="I33" s="41">
        <v>3</v>
      </c>
      <c r="J33" s="10">
        <f t="shared" si="0"/>
        <v>141</v>
      </c>
    </row>
    <row r="34" spans="1:10" ht="15.75" customHeight="1">
      <c r="A34" s="33">
        <f t="shared" si="1"/>
        <v>29</v>
      </c>
      <c r="B34" s="55" t="s">
        <v>23</v>
      </c>
      <c r="C34" s="32" t="s">
        <v>31</v>
      </c>
      <c r="D34" s="6" t="s">
        <v>6</v>
      </c>
      <c r="E34" s="5">
        <f>'ΔΔΑΠ χωρις πράσινο'!E22+Τεχνική!E23</f>
        <v>186</v>
      </c>
      <c r="F34" s="30">
        <v>2.95</v>
      </c>
      <c r="G34" s="30">
        <v>1.9</v>
      </c>
      <c r="H34" s="30">
        <v>1.95</v>
      </c>
      <c r="I34" s="41">
        <v>2.5</v>
      </c>
      <c r="J34" s="10">
        <f t="shared" si="0"/>
        <v>465</v>
      </c>
    </row>
    <row r="35" spans="1:10" ht="15.75" customHeight="1">
      <c r="A35" s="33">
        <f t="shared" si="1"/>
        <v>30</v>
      </c>
      <c r="B35" s="32" t="s">
        <v>22</v>
      </c>
      <c r="C35" s="32" t="s">
        <v>31</v>
      </c>
      <c r="D35" s="6" t="s">
        <v>6</v>
      </c>
      <c r="E35" s="5">
        <f>'ΔΔΑΠ χωρις πράσινο'!E23+'Πράσινο, Περιβάλλοντος'!E22+'ΔΥ, ΟΥ'!E17</f>
        <v>90</v>
      </c>
      <c r="F35" s="30">
        <v>17.42</v>
      </c>
      <c r="G35" s="30"/>
      <c r="H35" s="30"/>
      <c r="I35" s="30">
        <v>20</v>
      </c>
      <c r="J35" s="10">
        <f t="shared" si="0"/>
        <v>1800</v>
      </c>
    </row>
    <row r="36" spans="1:10" ht="16.5" customHeight="1">
      <c r="A36" s="33">
        <f t="shared" si="1"/>
        <v>31</v>
      </c>
      <c r="B36" s="32" t="s">
        <v>27</v>
      </c>
      <c r="C36" s="32" t="s">
        <v>31</v>
      </c>
      <c r="D36" s="6" t="s">
        <v>6</v>
      </c>
      <c r="E36" s="5">
        <f>Τεχνική!E24</f>
        <v>3</v>
      </c>
      <c r="F36" s="30"/>
      <c r="G36" s="30"/>
      <c r="H36" s="30">
        <v>57.8</v>
      </c>
      <c r="I36" s="30">
        <v>60</v>
      </c>
      <c r="J36" s="10">
        <f t="shared" si="0"/>
        <v>180</v>
      </c>
    </row>
    <row r="37" spans="1:10" ht="15.75" customHeight="1">
      <c r="A37" s="33">
        <f t="shared" si="1"/>
        <v>32</v>
      </c>
      <c r="B37" s="32" t="s">
        <v>26</v>
      </c>
      <c r="C37" s="32" t="s">
        <v>31</v>
      </c>
      <c r="D37" s="6" t="s">
        <v>6</v>
      </c>
      <c r="E37" s="5">
        <f>Αθλητισμού!E17</f>
        <v>22</v>
      </c>
      <c r="F37" s="39">
        <v>18</v>
      </c>
      <c r="G37" s="30"/>
      <c r="H37" s="30"/>
      <c r="I37" s="30">
        <v>20</v>
      </c>
      <c r="J37" s="10">
        <f t="shared" si="0"/>
        <v>440</v>
      </c>
    </row>
    <row r="38" spans="1:10" ht="15.75" customHeight="1">
      <c r="A38" s="15"/>
      <c r="B38" s="16"/>
      <c r="C38" s="16"/>
      <c r="D38" s="17"/>
      <c r="E38" s="18">
        <f>SUM(E6:E37)</f>
        <v>5108</v>
      </c>
      <c r="F38" s="18"/>
      <c r="G38" s="18"/>
      <c r="H38" s="18"/>
      <c r="I38" s="19" t="s">
        <v>4</v>
      </c>
      <c r="J38" s="13">
        <f>SUM(J6:J37)</f>
        <v>46427</v>
      </c>
    </row>
    <row r="39" spans="1:10" ht="15.75" customHeight="1">
      <c r="A39" s="24"/>
      <c r="B39" s="25"/>
      <c r="C39" s="25"/>
      <c r="D39" s="26"/>
      <c r="E39" s="27"/>
      <c r="F39" s="27"/>
      <c r="G39" s="27"/>
      <c r="H39" s="27"/>
      <c r="I39" s="28" t="s">
        <v>24</v>
      </c>
      <c r="J39" s="13">
        <f>0.23*J38</f>
        <v>10678.210000000001</v>
      </c>
    </row>
    <row r="40" spans="1:11" ht="15.75" customHeight="1">
      <c r="A40" s="20"/>
      <c r="B40" s="21"/>
      <c r="C40" s="21"/>
      <c r="D40" s="26"/>
      <c r="E40" s="46"/>
      <c r="F40" s="46"/>
      <c r="G40" s="46"/>
      <c r="H40" s="46"/>
      <c r="I40" s="50" t="s">
        <v>5</v>
      </c>
      <c r="J40" s="14">
        <f>J38+J39</f>
        <v>57105.21</v>
      </c>
      <c r="K40" s="7"/>
    </row>
    <row r="41" spans="1:10" ht="27" customHeight="1">
      <c r="A41" s="52" t="s">
        <v>48</v>
      </c>
      <c r="B41" s="45"/>
      <c r="C41" s="45"/>
      <c r="D41" s="35"/>
      <c r="E41" s="53">
        <f>E6+E7+E8+E9+E10+E12+E13+E30</f>
        <v>1230</v>
      </c>
      <c r="F41" s="77" t="s">
        <v>51</v>
      </c>
      <c r="G41" s="78"/>
      <c r="H41" s="78"/>
      <c r="I41" s="79"/>
      <c r="J41" s="14">
        <f>J6+J7+J8+J9+J10+J12+J13+J30</f>
        <v>3335.5</v>
      </c>
    </row>
    <row r="42" spans="1:10" ht="27" customHeight="1">
      <c r="A42" s="51" t="s">
        <v>49</v>
      </c>
      <c r="B42" s="45"/>
      <c r="C42" s="45"/>
      <c r="D42" s="35"/>
      <c r="E42" s="53">
        <f>E11+E14+E15+E16+E18+E24+E17+E19+E20+E21+E31</f>
        <v>2313</v>
      </c>
      <c r="F42" s="77" t="s">
        <v>110</v>
      </c>
      <c r="G42" s="78"/>
      <c r="H42" s="78"/>
      <c r="I42" s="79"/>
      <c r="J42" s="14">
        <f>J11+J14+J15+J16+J18+J24+J17+J19+J20+J21+J31</f>
        <v>15956.5</v>
      </c>
    </row>
    <row r="43" spans="1:10" ht="27" customHeight="1">
      <c r="A43" s="51" t="s">
        <v>50</v>
      </c>
      <c r="B43" s="45"/>
      <c r="C43" s="45"/>
      <c r="D43" s="35"/>
      <c r="E43" s="53">
        <f>E22+E23+E25+E32+E33+E34+E35+E36+E37</f>
        <v>1257</v>
      </c>
      <c r="F43" s="77" t="s">
        <v>52</v>
      </c>
      <c r="G43" s="78"/>
      <c r="H43" s="78"/>
      <c r="I43" s="79"/>
      <c r="J43" s="14">
        <f>J22+J23+J25+J32+J33+J34+J35+J36+J37</f>
        <v>20390</v>
      </c>
    </row>
    <row r="44" spans="1:10" ht="27" customHeight="1">
      <c r="A44" s="51"/>
      <c r="B44" s="45"/>
      <c r="C44" s="45"/>
      <c r="D44" s="35"/>
      <c r="E44" s="53">
        <f>E26+E27+E28+E29</f>
        <v>308</v>
      </c>
      <c r="F44" s="77" t="s">
        <v>53</v>
      </c>
      <c r="G44" s="78"/>
      <c r="H44" s="78"/>
      <c r="I44" s="79"/>
      <c r="J44" s="14">
        <f>J26+J27+J28+J29</f>
        <v>6745</v>
      </c>
    </row>
    <row r="45" spans="4:10" ht="15.75" customHeight="1">
      <c r="D45" s="35"/>
      <c r="E45" s="54">
        <f>SUM(E41:E44)</f>
        <v>5108</v>
      </c>
      <c r="I45" s="7">
        <f>'ΔΔΑΠ χωρις πράσινο'!G24+'Πράσινο, Περιβάλλοντος'!G23+Πολιτισμού!G11+Αθλητισμού!G18+Τεχνική!G25+'ΔΥ, ΟΥ'!G18+Κοινωνική!G10+Βρεφονηπιακοί!G9</f>
        <v>46427</v>
      </c>
      <c r="J45" s="38" t="s">
        <v>39</v>
      </c>
    </row>
    <row r="46" spans="1:10" ht="15.75" customHeight="1">
      <c r="A46" s="34"/>
      <c r="D46" s="35"/>
      <c r="J46" s="7">
        <f>J41+J42+J43+J44</f>
        <v>46427</v>
      </c>
    </row>
    <row r="47" ht="15.75" customHeight="1">
      <c r="D47" s="35"/>
    </row>
    <row r="48" spans="4:9" ht="15.75" customHeight="1">
      <c r="D48" s="35"/>
      <c r="I48" s="11"/>
    </row>
    <row r="49" spans="4:9" ht="15.75" customHeight="1">
      <c r="D49" s="35"/>
      <c r="I49" s="12"/>
    </row>
    <row r="50" ht="15.75" customHeight="1"/>
    <row r="51" ht="15.75" customHeight="1"/>
    <row r="52" ht="15.75" customHeight="1">
      <c r="A52" s="34"/>
    </row>
    <row r="53" ht="15.75" customHeight="1">
      <c r="A53" s="34"/>
    </row>
    <row r="54" ht="15.75" customHeight="1">
      <c r="A54" s="34"/>
    </row>
    <row r="55" ht="15.75" customHeight="1">
      <c r="A55" s="34"/>
    </row>
    <row r="56" ht="15.75" customHeight="1">
      <c r="A56" s="34"/>
    </row>
    <row r="57" ht="15.75" customHeight="1">
      <c r="A57" s="34"/>
    </row>
    <row r="58" ht="15.75" customHeight="1">
      <c r="A58" s="34"/>
    </row>
    <row r="59" ht="15" customHeight="1"/>
  </sheetData>
  <sheetProtection/>
  <mergeCells count="4">
    <mergeCell ref="F41:I41"/>
    <mergeCell ref="F42:I42"/>
    <mergeCell ref="F43:I43"/>
    <mergeCell ref="F44:I4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7" ht="15.75" customHeight="1">
      <c r="A3" s="43" t="s">
        <v>37</v>
      </c>
      <c r="D3" s="31"/>
      <c r="E3" s="31"/>
      <c r="F3" s="31"/>
      <c r="G3" s="31"/>
    </row>
    <row r="4" spans="1:7" ht="15.75" customHeight="1">
      <c r="A4" s="44" t="s">
        <v>107</v>
      </c>
      <c r="D4" s="31"/>
      <c r="E4" s="31"/>
      <c r="F4" s="31"/>
      <c r="G4" s="31"/>
    </row>
    <row r="5" spans="1:7" ht="15.75" customHeight="1">
      <c r="A5" s="44" t="s">
        <v>69</v>
      </c>
      <c r="D5" s="31"/>
      <c r="E5" s="31"/>
      <c r="F5" s="31"/>
      <c r="G5" s="31"/>
    </row>
    <row r="6" spans="1:7" ht="15.75" customHeight="1">
      <c r="A6" s="44" t="s">
        <v>71</v>
      </c>
      <c r="D6" s="31"/>
      <c r="E6" s="31"/>
      <c r="F6" s="31"/>
      <c r="G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8" customHeight="1">
      <c r="A9" s="33">
        <v>1</v>
      </c>
      <c r="B9" s="32" t="s">
        <v>7</v>
      </c>
      <c r="C9" s="32" t="s">
        <v>40</v>
      </c>
      <c r="D9" s="6" t="s">
        <v>15</v>
      </c>
      <c r="E9" s="40">
        <v>5</v>
      </c>
      <c r="F9" s="30">
        <v>1.5</v>
      </c>
      <c r="G9" s="10">
        <f aca="true" t="shared" si="0" ref="G9:G15">E9*F9</f>
        <v>7.5</v>
      </c>
    </row>
    <row r="10" spans="1:7" ht="18" customHeight="1">
      <c r="A10" s="33">
        <v>2</v>
      </c>
      <c r="B10" s="32" t="s">
        <v>47</v>
      </c>
      <c r="C10" s="32" t="s">
        <v>40</v>
      </c>
      <c r="D10" s="6" t="s">
        <v>15</v>
      </c>
      <c r="E10" s="5">
        <v>230</v>
      </c>
      <c r="F10" s="41">
        <v>5</v>
      </c>
      <c r="G10" s="10">
        <f t="shared" si="0"/>
        <v>1150</v>
      </c>
    </row>
    <row r="11" spans="1:7" ht="15.75" customHeight="1">
      <c r="A11" s="33">
        <v>4</v>
      </c>
      <c r="B11" s="32" t="s">
        <v>45</v>
      </c>
      <c r="C11" s="32" t="s">
        <v>40</v>
      </c>
      <c r="D11" s="6" t="s">
        <v>15</v>
      </c>
      <c r="E11" s="40">
        <v>46</v>
      </c>
      <c r="F11" s="41">
        <v>2</v>
      </c>
      <c r="G11" s="10">
        <f t="shared" si="0"/>
        <v>92</v>
      </c>
    </row>
    <row r="12" spans="1:7" ht="26.25">
      <c r="A12" s="33">
        <v>6</v>
      </c>
      <c r="B12" s="32" t="s">
        <v>16</v>
      </c>
      <c r="C12" s="32" t="s">
        <v>40</v>
      </c>
      <c r="D12" s="6" t="s">
        <v>6</v>
      </c>
      <c r="E12" s="40">
        <v>80</v>
      </c>
      <c r="F12" s="41">
        <v>6.5</v>
      </c>
      <c r="G12" s="10">
        <f t="shared" si="0"/>
        <v>520</v>
      </c>
    </row>
    <row r="13" spans="1:7" ht="15.75" customHeight="1">
      <c r="A13" s="33">
        <v>9</v>
      </c>
      <c r="B13" s="32" t="s">
        <v>56</v>
      </c>
      <c r="C13" s="32" t="s">
        <v>40</v>
      </c>
      <c r="D13" s="6" t="s">
        <v>6</v>
      </c>
      <c r="E13" s="40">
        <v>20</v>
      </c>
      <c r="F13" s="41">
        <v>15</v>
      </c>
      <c r="G13" s="10">
        <f t="shared" si="0"/>
        <v>300</v>
      </c>
    </row>
    <row r="14" spans="1:7" ht="15.75" customHeight="1">
      <c r="A14" s="33">
        <v>11</v>
      </c>
      <c r="B14" s="32" t="s">
        <v>11</v>
      </c>
      <c r="C14" s="32" t="s">
        <v>34</v>
      </c>
      <c r="D14" s="6" t="s">
        <v>6</v>
      </c>
      <c r="E14" s="5">
        <v>47</v>
      </c>
      <c r="F14" s="41">
        <v>10</v>
      </c>
      <c r="G14" s="10">
        <f t="shared" si="0"/>
        <v>470</v>
      </c>
    </row>
    <row r="15" spans="1:7" ht="26.25">
      <c r="A15" s="33">
        <v>15</v>
      </c>
      <c r="B15" s="32" t="s">
        <v>41</v>
      </c>
      <c r="C15" s="32" t="s">
        <v>40</v>
      </c>
      <c r="D15" s="6" t="s">
        <v>6</v>
      </c>
      <c r="E15" s="5">
        <v>2</v>
      </c>
      <c r="F15" s="41">
        <v>90</v>
      </c>
      <c r="G15" s="10">
        <f t="shared" si="0"/>
        <v>180</v>
      </c>
    </row>
    <row r="16" spans="1:7" ht="15.75" customHeight="1">
      <c r="A16" s="33">
        <v>17</v>
      </c>
      <c r="B16" s="32" t="s">
        <v>57</v>
      </c>
      <c r="C16" s="32" t="s">
        <v>31</v>
      </c>
      <c r="D16" s="6" t="s">
        <v>6</v>
      </c>
      <c r="E16" s="40">
        <v>48</v>
      </c>
      <c r="F16" s="41">
        <v>10</v>
      </c>
      <c r="G16" s="10">
        <f aca="true" t="shared" si="1" ref="G16:G22">E16*F16</f>
        <v>480</v>
      </c>
    </row>
    <row r="17" spans="1:7" ht="15.75" customHeight="1">
      <c r="A17" s="33">
        <v>20</v>
      </c>
      <c r="B17" s="32" t="s">
        <v>60</v>
      </c>
      <c r="C17" s="32" t="s">
        <v>31</v>
      </c>
      <c r="D17" s="6" t="s">
        <v>6</v>
      </c>
      <c r="E17" s="40">
        <v>84</v>
      </c>
      <c r="F17" s="41">
        <v>7</v>
      </c>
      <c r="G17" s="10">
        <f t="shared" si="1"/>
        <v>588</v>
      </c>
    </row>
    <row r="18" spans="1:7" ht="15.75" customHeight="1">
      <c r="A18" s="33">
        <v>23</v>
      </c>
      <c r="B18" s="32" t="s">
        <v>29</v>
      </c>
      <c r="C18" s="32" t="s">
        <v>31</v>
      </c>
      <c r="D18" s="6" t="s">
        <v>15</v>
      </c>
      <c r="E18" s="40">
        <v>47</v>
      </c>
      <c r="F18" s="41">
        <v>23</v>
      </c>
      <c r="G18" s="10">
        <f t="shared" si="1"/>
        <v>1081</v>
      </c>
    </row>
    <row r="19" spans="1:7" ht="15.75" customHeight="1">
      <c r="A19" s="33">
        <v>25</v>
      </c>
      <c r="B19" s="29" t="s">
        <v>14</v>
      </c>
      <c r="C19" s="32" t="s">
        <v>40</v>
      </c>
      <c r="D19" s="6" t="s">
        <v>15</v>
      </c>
      <c r="E19" s="5">
        <v>4</v>
      </c>
      <c r="F19" s="41">
        <v>15</v>
      </c>
      <c r="G19" s="10">
        <f t="shared" si="1"/>
        <v>60</v>
      </c>
    </row>
    <row r="20" spans="1:7" ht="15.75" customHeight="1">
      <c r="A20" s="33">
        <v>27</v>
      </c>
      <c r="B20" s="32" t="s">
        <v>61</v>
      </c>
      <c r="C20" s="32" t="s">
        <v>31</v>
      </c>
      <c r="D20" s="6" t="s">
        <v>6</v>
      </c>
      <c r="E20" s="40">
        <v>20</v>
      </c>
      <c r="F20" s="30">
        <v>40</v>
      </c>
      <c r="G20" s="10">
        <f t="shared" si="1"/>
        <v>800</v>
      </c>
    </row>
    <row r="21" spans="1:7" ht="15.75" customHeight="1">
      <c r="A21" s="33">
        <v>28</v>
      </c>
      <c r="B21" s="32" t="s">
        <v>62</v>
      </c>
      <c r="C21" s="32" t="s">
        <v>31</v>
      </c>
      <c r="D21" s="6" t="s">
        <v>6</v>
      </c>
      <c r="E21" s="5">
        <v>47</v>
      </c>
      <c r="F21" s="41">
        <v>3</v>
      </c>
      <c r="G21" s="10">
        <f t="shared" si="1"/>
        <v>141</v>
      </c>
    </row>
    <row r="22" spans="1:7" ht="18" customHeight="1">
      <c r="A22" s="33">
        <v>30</v>
      </c>
      <c r="B22" s="29" t="s">
        <v>22</v>
      </c>
      <c r="C22" s="32" t="s">
        <v>31</v>
      </c>
      <c r="D22" s="6" t="s">
        <v>6</v>
      </c>
      <c r="E22" s="5">
        <v>30</v>
      </c>
      <c r="F22" s="30">
        <v>20</v>
      </c>
      <c r="G22" s="10">
        <f t="shared" si="1"/>
        <v>600</v>
      </c>
    </row>
    <row r="23" spans="1:7" ht="15.75" customHeight="1">
      <c r="A23" s="15"/>
      <c r="B23" s="16"/>
      <c r="C23" s="16"/>
      <c r="D23" s="17"/>
      <c r="E23" s="18"/>
      <c r="F23" s="19" t="s">
        <v>4</v>
      </c>
      <c r="G23" s="13">
        <f>SUM(G9:G22)</f>
        <v>6469.5</v>
      </c>
    </row>
    <row r="24" spans="1:7" ht="15.75" customHeight="1">
      <c r="A24" s="24"/>
      <c r="B24" s="25"/>
      <c r="C24" s="25"/>
      <c r="D24" s="26"/>
      <c r="E24" s="27"/>
      <c r="F24" s="28" t="s">
        <v>24</v>
      </c>
      <c r="G24" s="13">
        <f>0.23*G23</f>
        <v>1487.9850000000001</v>
      </c>
    </row>
    <row r="25" spans="1:7" ht="15.75" customHeight="1">
      <c r="A25" s="20"/>
      <c r="B25" s="21"/>
      <c r="C25" s="21"/>
      <c r="D25" s="36"/>
      <c r="E25" s="22"/>
      <c r="F25" s="23" t="s">
        <v>5</v>
      </c>
      <c r="G25" s="14">
        <f>G23+G24</f>
        <v>7957.485000000001</v>
      </c>
    </row>
    <row r="26" spans="4:7" ht="15.75" customHeight="1">
      <c r="D26" s="35"/>
      <c r="G26" s="7"/>
    </row>
    <row r="27" spans="1:4" ht="15.75" customHeight="1">
      <c r="A27" s="34"/>
      <c r="D27" s="35"/>
    </row>
    <row r="28" ht="15.75" customHeight="1">
      <c r="D28" s="35"/>
    </row>
    <row r="29" spans="4:6" ht="15.75" customHeight="1">
      <c r="D29" s="35"/>
      <c r="F29" s="11"/>
    </row>
    <row r="30" spans="4:6" ht="15.75" customHeight="1">
      <c r="D30" s="35"/>
      <c r="F30" s="12"/>
    </row>
    <row r="31" ht="15.75" customHeight="1"/>
    <row r="32" ht="15.75" customHeight="1"/>
    <row r="33" ht="15.75" customHeight="1">
      <c r="A33" s="34"/>
    </row>
    <row r="34" ht="15.75" customHeight="1">
      <c r="A34" s="34"/>
    </row>
    <row r="35" ht="15.75" customHeight="1">
      <c r="A35" s="34"/>
    </row>
    <row r="36" ht="15.75" customHeight="1">
      <c r="A36" s="34"/>
    </row>
    <row r="37" ht="15.75" customHeight="1">
      <c r="A37" s="34"/>
    </row>
    <row r="38" ht="15.75" customHeight="1">
      <c r="A38" s="34"/>
    </row>
    <row r="39" ht="15.75" customHeight="1">
      <c r="A39" s="34"/>
    </row>
    <row r="40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108</v>
      </c>
      <c r="D3" s="31"/>
      <c r="E3" s="31"/>
      <c r="F3" s="31"/>
    </row>
    <row r="4" spans="1:6" ht="15.75" customHeight="1">
      <c r="A4" s="44" t="s">
        <v>76</v>
      </c>
      <c r="D4" s="31"/>
      <c r="E4" s="31"/>
      <c r="F4" s="31"/>
    </row>
    <row r="5" spans="1:6" ht="15.75" customHeight="1">
      <c r="A5" s="44" t="s">
        <v>72</v>
      </c>
      <c r="D5" s="31"/>
      <c r="E5" s="31"/>
      <c r="F5" s="31"/>
    </row>
    <row r="6" spans="1:6" ht="15.75" customHeight="1">
      <c r="A6" s="44" t="s">
        <v>73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26.25">
      <c r="A9" s="33">
        <v>6</v>
      </c>
      <c r="B9" s="32" t="s">
        <v>16</v>
      </c>
      <c r="C9" s="32" t="s">
        <v>40</v>
      </c>
      <c r="D9" s="6" t="s">
        <v>6</v>
      </c>
      <c r="E9" s="33">
        <v>3</v>
      </c>
      <c r="F9" s="41">
        <v>6.5</v>
      </c>
      <c r="G9" s="10">
        <f>E9*F9</f>
        <v>19.5</v>
      </c>
    </row>
    <row r="10" spans="1:7" ht="15.75" customHeight="1">
      <c r="A10" s="33">
        <v>23</v>
      </c>
      <c r="B10" s="32" t="s">
        <v>29</v>
      </c>
      <c r="C10" s="32" t="s">
        <v>31</v>
      </c>
      <c r="D10" s="6" t="s">
        <v>15</v>
      </c>
      <c r="E10" s="33">
        <v>3</v>
      </c>
      <c r="F10" s="41">
        <v>23</v>
      </c>
      <c r="G10" s="10">
        <f>E10*F10</f>
        <v>69</v>
      </c>
    </row>
    <row r="11" spans="1:7" ht="15.75" customHeight="1">
      <c r="A11" s="15"/>
      <c r="B11" s="16"/>
      <c r="C11" s="16"/>
      <c r="D11" s="17"/>
      <c r="E11" s="18"/>
      <c r="F11" s="19" t="s">
        <v>4</v>
      </c>
      <c r="G11" s="13">
        <f>SUM(G9:G10)</f>
        <v>88.5</v>
      </c>
    </row>
    <row r="12" spans="1:7" ht="15.75" customHeight="1">
      <c r="A12" s="24"/>
      <c r="B12" s="25"/>
      <c r="C12" s="25"/>
      <c r="D12" s="26"/>
      <c r="E12" s="27"/>
      <c r="F12" s="28" t="s">
        <v>24</v>
      </c>
      <c r="G12" s="13">
        <f>0.23*G11</f>
        <v>20.355</v>
      </c>
    </row>
    <row r="13" spans="1:7" ht="15.75" customHeight="1">
      <c r="A13" s="20"/>
      <c r="B13" s="21"/>
      <c r="C13" s="21"/>
      <c r="D13" s="36"/>
      <c r="E13" s="22"/>
      <c r="F13" s="23" t="s">
        <v>5</v>
      </c>
      <c r="G13" s="14">
        <f>G11+G12</f>
        <v>108.855</v>
      </c>
    </row>
    <row r="14" spans="4:7" ht="15.75" customHeight="1">
      <c r="D14" s="35"/>
      <c r="G14" s="7"/>
    </row>
    <row r="15" spans="1:4" ht="15.75" customHeight="1">
      <c r="A15" s="34"/>
      <c r="D15" s="35"/>
    </row>
    <row r="16" ht="15.75" customHeight="1">
      <c r="D16" s="35"/>
    </row>
    <row r="17" spans="4:6" ht="15.75" customHeight="1">
      <c r="D17" s="35"/>
      <c r="F17" s="11"/>
    </row>
    <row r="18" spans="4:6" ht="15.75" customHeight="1">
      <c r="D18" s="35"/>
      <c r="F18" s="12"/>
    </row>
    <row r="19" ht="15.75" customHeight="1"/>
    <row r="20" ht="15.75" customHeight="1"/>
    <row r="21" ht="15.75" customHeight="1">
      <c r="A21" s="34"/>
    </row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.75" customHeight="1">
      <c r="A27" s="34"/>
    </row>
    <row r="28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8" sqref="A8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44</v>
      </c>
      <c r="D3" s="31"/>
      <c r="E3" s="31"/>
      <c r="F3" s="31"/>
    </row>
    <row r="4" spans="1:6" ht="15.75" customHeight="1">
      <c r="A4" s="44" t="s">
        <v>109</v>
      </c>
      <c r="D4" s="31"/>
      <c r="E4" s="31"/>
      <c r="F4" s="31"/>
    </row>
    <row r="5" spans="1:6" ht="15.75" customHeight="1">
      <c r="A5" s="44" t="s">
        <v>74</v>
      </c>
      <c r="D5" s="31"/>
      <c r="E5" s="31"/>
      <c r="F5" s="31"/>
    </row>
    <row r="6" spans="1:6" ht="15.75" customHeight="1">
      <c r="A6" s="44" t="s">
        <v>75</v>
      </c>
      <c r="D6" s="31"/>
      <c r="E6" s="31"/>
      <c r="F6" s="31"/>
    </row>
    <row r="7" spans="1:6" ht="15.75" customHeight="1">
      <c r="A7" s="44" t="s">
        <v>77</v>
      </c>
      <c r="D7" s="31"/>
      <c r="E7" s="31"/>
      <c r="F7" s="31"/>
    </row>
    <row r="8" ht="15.75" customHeight="1">
      <c r="D8"/>
    </row>
    <row r="9" spans="1:7" ht="26.25" customHeight="1">
      <c r="A9" s="4" t="s">
        <v>0</v>
      </c>
      <c r="B9" s="8" t="s">
        <v>1</v>
      </c>
      <c r="C9" s="8" t="s">
        <v>30</v>
      </c>
      <c r="D9" s="4" t="s">
        <v>2</v>
      </c>
      <c r="E9" s="4" t="s">
        <v>3</v>
      </c>
      <c r="F9" s="9" t="s">
        <v>20</v>
      </c>
      <c r="G9" s="9" t="s">
        <v>21</v>
      </c>
    </row>
    <row r="10" spans="1:7" ht="15.75" customHeight="1">
      <c r="A10" s="33">
        <v>1</v>
      </c>
      <c r="B10" s="32" t="s">
        <v>7</v>
      </c>
      <c r="C10" s="32" t="s">
        <v>40</v>
      </c>
      <c r="D10" s="6" t="s">
        <v>15</v>
      </c>
      <c r="E10" s="33">
        <v>2</v>
      </c>
      <c r="F10" s="30">
        <v>1.5</v>
      </c>
      <c r="G10" s="10">
        <f aca="true" t="shared" si="0" ref="G10:G17">E10*F10</f>
        <v>3</v>
      </c>
    </row>
    <row r="11" spans="1:7" ht="15.75" customHeight="1">
      <c r="A11" s="33">
        <v>5</v>
      </c>
      <c r="B11" s="32" t="s">
        <v>8</v>
      </c>
      <c r="C11" s="32" t="s">
        <v>40</v>
      </c>
      <c r="D11" s="6" t="s">
        <v>15</v>
      </c>
      <c r="E11" s="33">
        <v>24</v>
      </c>
      <c r="F11" s="30">
        <v>2</v>
      </c>
      <c r="G11" s="10">
        <f t="shared" si="0"/>
        <v>48</v>
      </c>
    </row>
    <row r="12" spans="1:7" ht="26.25">
      <c r="A12" s="33">
        <v>6</v>
      </c>
      <c r="B12" s="32" t="s">
        <v>16</v>
      </c>
      <c r="C12" s="32" t="s">
        <v>40</v>
      </c>
      <c r="D12" s="6" t="s">
        <v>6</v>
      </c>
      <c r="E12" s="33">
        <v>46</v>
      </c>
      <c r="F12" s="41">
        <v>6.5</v>
      </c>
      <c r="G12" s="10">
        <f t="shared" si="0"/>
        <v>299</v>
      </c>
    </row>
    <row r="13" spans="1:7" ht="15.75" customHeight="1">
      <c r="A13" s="33">
        <v>17</v>
      </c>
      <c r="B13" s="32" t="s">
        <v>57</v>
      </c>
      <c r="C13" s="32" t="s">
        <v>31</v>
      </c>
      <c r="D13" s="6" t="s">
        <v>6</v>
      </c>
      <c r="E13" s="49">
        <v>27</v>
      </c>
      <c r="F13" s="41">
        <v>10</v>
      </c>
      <c r="G13" s="10">
        <f t="shared" si="0"/>
        <v>270</v>
      </c>
    </row>
    <row r="14" spans="1:7" ht="15.75" customHeight="1">
      <c r="A14" s="33">
        <v>21</v>
      </c>
      <c r="B14" s="29" t="s">
        <v>13</v>
      </c>
      <c r="C14" s="32" t="s">
        <v>31</v>
      </c>
      <c r="D14" s="6" t="s">
        <v>15</v>
      </c>
      <c r="E14" s="49">
        <v>22</v>
      </c>
      <c r="F14" s="41">
        <v>14</v>
      </c>
      <c r="G14" s="10">
        <f t="shared" si="0"/>
        <v>308</v>
      </c>
    </row>
    <row r="15" spans="1:7" ht="15.75" customHeight="1">
      <c r="A15" s="33">
        <v>23</v>
      </c>
      <c r="B15" s="32" t="s">
        <v>29</v>
      </c>
      <c r="C15" s="32" t="s">
        <v>31</v>
      </c>
      <c r="D15" s="6" t="s">
        <v>15</v>
      </c>
      <c r="E15" s="33">
        <v>9</v>
      </c>
      <c r="F15" s="41">
        <v>23</v>
      </c>
      <c r="G15" s="10">
        <f t="shared" si="0"/>
        <v>207</v>
      </c>
    </row>
    <row r="16" spans="1:7" ht="15.75" customHeight="1">
      <c r="A16" s="33">
        <v>27</v>
      </c>
      <c r="B16" s="29" t="s">
        <v>17</v>
      </c>
      <c r="C16" s="32" t="s">
        <v>31</v>
      </c>
      <c r="D16" s="6" t="s">
        <v>6</v>
      </c>
      <c r="E16" s="33">
        <v>7</v>
      </c>
      <c r="F16" s="30">
        <v>40</v>
      </c>
      <c r="G16" s="10">
        <f>E16*F16</f>
        <v>280</v>
      </c>
    </row>
    <row r="17" spans="1:7" ht="15.75" customHeight="1">
      <c r="A17" s="33">
        <v>32</v>
      </c>
      <c r="B17" s="32" t="s">
        <v>26</v>
      </c>
      <c r="C17" s="32" t="s">
        <v>31</v>
      </c>
      <c r="D17" s="6" t="s">
        <v>6</v>
      </c>
      <c r="E17" s="33">
        <v>22</v>
      </c>
      <c r="F17" s="30">
        <v>20</v>
      </c>
      <c r="G17" s="10">
        <f t="shared" si="0"/>
        <v>440</v>
      </c>
    </row>
    <row r="18" spans="1:7" ht="15.75" customHeight="1">
      <c r="A18" s="15"/>
      <c r="B18" s="16"/>
      <c r="C18" s="16"/>
      <c r="D18" s="17"/>
      <c r="E18" s="18"/>
      <c r="F18" s="19" t="s">
        <v>4</v>
      </c>
      <c r="G18" s="13">
        <f>SUM(G10:G17)</f>
        <v>1855</v>
      </c>
    </row>
    <row r="19" spans="1:7" ht="15.75" customHeight="1">
      <c r="A19" s="24"/>
      <c r="B19" s="25"/>
      <c r="C19" s="25"/>
      <c r="D19" s="26"/>
      <c r="E19" s="27"/>
      <c r="F19" s="28" t="s">
        <v>24</v>
      </c>
      <c r="G19" s="13">
        <f>0.23*G18</f>
        <v>426.65000000000003</v>
      </c>
    </row>
    <row r="20" spans="1:7" ht="15.75" customHeight="1">
      <c r="A20" s="20"/>
      <c r="B20" s="21"/>
      <c r="C20" s="21"/>
      <c r="D20" s="36"/>
      <c r="E20" s="22"/>
      <c r="F20" s="23" t="s">
        <v>5</v>
      </c>
      <c r="G20" s="14">
        <f>G18+G19</f>
        <v>2281.65</v>
      </c>
    </row>
    <row r="21" spans="4:7" ht="15.75" customHeight="1">
      <c r="D21" s="35"/>
      <c r="G21" s="7">
        <f>Καθαρίστριες!G12+'Αθλητισμού μόνο'!G15</f>
        <v>1855</v>
      </c>
    </row>
    <row r="22" spans="1:4" ht="15.75" customHeight="1">
      <c r="A22" s="34"/>
      <c r="D22" s="35"/>
    </row>
    <row r="23" ht="15.75" customHeight="1">
      <c r="D23" s="35"/>
    </row>
    <row r="24" spans="4:6" ht="15.75" customHeight="1">
      <c r="D24" s="35"/>
      <c r="F24" s="11"/>
    </row>
    <row r="25" spans="4:6" ht="15.75" customHeight="1">
      <c r="D25" s="35"/>
      <c r="F25" s="12"/>
    </row>
    <row r="26" ht="15.75" customHeight="1"/>
    <row r="27" ht="15.75" customHeight="1"/>
    <row r="28" ht="15.75" customHeight="1">
      <c r="A28" s="34"/>
    </row>
    <row r="29" ht="15.75" customHeight="1">
      <c r="A29" s="34"/>
    </row>
    <row r="30" ht="15.75" customHeight="1">
      <c r="A30" s="34"/>
    </row>
    <row r="31" ht="15.75" customHeight="1">
      <c r="A31" s="34"/>
    </row>
    <row r="32" ht="15.75" customHeight="1">
      <c r="A32" s="34"/>
    </row>
    <row r="33" ht="15.75" customHeight="1">
      <c r="A33" s="34"/>
    </row>
    <row r="34" ht="15.75" customHeight="1">
      <c r="A34" s="34"/>
    </row>
    <row r="35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44</v>
      </c>
      <c r="D3" s="31"/>
      <c r="E3" s="31"/>
      <c r="F3" s="31"/>
    </row>
    <row r="4" spans="1:6" ht="15.75" customHeight="1">
      <c r="A4" s="44" t="s">
        <v>111</v>
      </c>
      <c r="D4" s="31"/>
      <c r="E4" s="31"/>
      <c r="F4" s="31"/>
    </row>
    <row r="5" spans="1:6" ht="15.75" customHeight="1">
      <c r="A5" s="44" t="s">
        <v>78</v>
      </c>
      <c r="D5" s="31"/>
      <c r="E5" s="31"/>
      <c r="F5" s="31"/>
    </row>
    <row r="6" spans="1:6" ht="15.75" customHeight="1">
      <c r="A6" s="44" t="s">
        <v>79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26.25">
      <c r="A9" s="33">
        <v>6</v>
      </c>
      <c r="B9" s="32" t="s">
        <v>16</v>
      </c>
      <c r="C9" s="32" t="s">
        <v>40</v>
      </c>
      <c r="D9" s="6" t="s">
        <v>6</v>
      </c>
      <c r="E9" s="33">
        <v>44</v>
      </c>
      <c r="F9" s="41">
        <v>6.5</v>
      </c>
      <c r="G9" s="10">
        <f>E9*F9</f>
        <v>286</v>
      </c>
    </row>
    <row r="10" spans="1:7" ht="15.75" customHeight="1">
      <c r="A10" s="33">
        <v>21</v>
      </c>
      <c r="B10" s="29" t="s">
        <v>13</v>
      </c>
      <c r="C10" s="32" t="s">
        <v>31</v>
      </c>
      <c r="D10" s="6" t="s">
        <v>15</v>
      </c>
      <c r="E10" s="49">
        <v>22</v>
      </c>
      <c r="F10" s="41">
        <v>14</v>
      </c>
      <c r="G10" s="10">
        <f>E10*F10</f>
        <v>308</v>
      </c>
    </row>
    <row r="11" spans="1:7" ht="15.75" customHeight="1">
      <c r="A11" s="33">
        <v>32</v>
      </c>
      <c r="B11" s="32" t="s">
        <v>26</v>
      </c>
      <c r="C11" s="32" t="s">
        <v>31</v>
      </c>
      <c r="D11" s="6" t="s">
        <v>6</v>
      </c>
      <c r="E11" s="33">
        <v>22</v>
      </c>
      <c r="F11" s="30">
        <v>20</v>
      </c>
      <c r="G11" s="10">
        <f>E11*F11</f>
        <v>440</v>
      </c>
    </row>
    <row r="12" spans="1:7" ht="15.75" customHeight="1">
      <c r="A12" s="15"/>
      <c r="B12" s="16"/>
      <c r="C12" s="16"/>
      <c r="D12" s="17"/>
      <c r="E12" s="18"/>
      <c r="F12" s="19" t="s">
        <v>4</v>
      </c>
      <c r="G12" s="13">
        <f>SUM(G9:G11)</f>
        <v>1034</v>
      </c>
    </row>
    <row r="13" spans="1:7" ht="15.75" customHeight="1">
      <c r="A13" s="24"/>
      <c r="B13" s="25"/>
      <c r="C13" s="25"/>
      <c r="D13" s="26"/>
      <c r="E13" s="27"/>
      <c r="F13" s="28" t="s">
        <v>24</v>
      </c>
      <c r="G13" s="13">
        <f>0.23*G12</f>
        <v>237.82000000000002</v>
      </c>
    </row>
    <row r="14" spans="1:7" ht="15.75" customHeight="1">
      <c r="A14" s="20"/>
      <c r="B14" s="21"/>
      <c r="C14" s="21"/>
      <c r="D14" s="36"/>
      <c r="E14" s="22"/>
      <c r="F14" s="23" t="s">
        <v>5</v>
      </c>
      <c r="G14" s="14">
        <f>G12+G13</f>
        <v>1271.82</v>
      </c>
    </row>
    <row r="15" spans="4:7" ht="15.75" customHeight="1">
      <c r="D15" s="35"/>
      <c r="G15" s="7"/>
    </row>
    <row r="16" spans="1:4" ht="15.75" customHeight="1">
      <c r="A16" s="34"/>
      <c r="D16" s="35"/>
    </row>
    <row r="17" ht="15.75" customHeight="1">
      <c r="D17" s="35"/>
    </row>
    <row r="18" spans="4:6" ht="15.75" customHeight="1">
      <c r="D18" s="35"/>
      <c r="F18" s="11"/>
    </row>
    <row r="19" spans="4:6" ht="15.75" customHeight="1">
      <c r="D19" s="35"/>
      <c r="F19" s="12"/>
    </row>
    <row r="20" ht="15.75" customHeight="1"/>
    <row r="21" ht="15.75" customHeight="1"/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.75" customHeight="1">
      <c r="A27" s="34"/>
    </row>
    <row r="28" ht="15.75" customHeight="1">
      <c r="A28" s="34"/>
    </row>
    <row r="29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44</v>
      </c>
      <c r="D3" s="31"/>
      <c r="E3" s="31"/>
      <c r="F3" s="31"/>
    </row>
    <row r="4" spans="1:6" ht="15.75" customHeight="1">
      <c r="A4" s="44" t="s">
        <v>112</v>
      </c>
      <c r="D4" s="31"/>
      <c r="E4" s="31"/>
      <c r="F4" s="31"/>
    </row>
    <row r="5" spans="1:6" ht="15.75" customHeight="1">
      <c r="A5" s="44" t="s">
        <v>101</v>
      </c>
      <c r="D5" s="31"/>
      <c r="E5" s="31"/>
      <c r="F5" s="31"/>
    </row>
    <row r="6" spans="1:6" ht="15.75" customHeight="1">
      <c r="A6" s="44" t="s">
        <v>80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5.75" customHeight="1">
      <c r="A9" s="33">
        <v>1</v>
      </c>
      <c r="B9" s="32" t="s">
        <v>7</v>
      </c>
      <c r="C9" s="32" t="s">
        <v>40</v>
      </c>
      <c r="D9" s="6" t="s">
        <v>15</v>
      </c>
      <c r="E9" s="33">
        <v>2</v>
      </c>
      <c r="F9" s="30">
        <v>1.5</v>
      </c>
      <c r="G9" s="10">
        <f aca="true" t="shared" si="0" ref="G9:G14">E9*F9</f>
        <v>3</v>
      </c>
    </row>
    <row r="10" spans="1:7" ht="15.75" customHeight="1">
      <c r="A10" s="33">
        <v>5</v>
      </c>
      <c r="B10" s="32" t="s">
        <v>8</v>
      </c>
      <c r="C10" s="32" t="s">
        <v>40</v>
      </c>
      <c r="D10" s="6" t="s">
        <v>15</v>
      </c>
      <c r="E10" s="33">
        <v>24</v>
      </c>
      <c r="F10" s="30">
        <v>2</v>
      </c>
      <c r="G10" s="10">
        <f t="shared" si="0"/>
        <v>48</v>
      </c>
    </row>
    <row r="11" spans="1:7" ht="26.25">
      <c r="A11" s="33">
        <v>6</v>
      </c>
      <c r="B11" s="32" t="s">
        <v>16</v>
      </c>
      <c r="C11" s="32" t="s">
        <v>40</v>
      </c>
      <c r="D11" s="6" t="s">
        <v>6</v>
      </c>
      <c r="E11" s="33">
        <v>2</v>
      </c>
      <c r="F11" s="41">
        <v>6.5</v>
      </c>
      <c r="G11" s="10">
        <f t="shared" si="0"/>
        <v>13</v>
      </c>
    </row>
    <row r="12" spans="1:7" ht="15.75" customHeight="1">
      <c r="A12" s="33">
        <v>17</v>
      </c>
      <c r="B12" s="32" t="s">
        <v>57</v>
      </c>
      <c r="C12" s="32" t="s">
        <v>31</v>
      </c>
      <c r="D12" s="6" t="s">
        <v>6</v>
      </c>
      <c r="E12" s="49">
        <v>27</v>
      </c>
      <c r="F12" s="41">
        <v>10</v>
      </c>
      <c r="G12" s="10">
        <f t="shared" si="0"/>
        <v>270</v>
      </c>
    </row>
    <row r="13" spans="1:7" ht="15.75" customHeight="1">
      <c r="A13" s="33">
        <v>23</v>
      </c>
      <c r="B13" s="32" t="s">
        <v>29</v>
      </c>
      <c r="C13" s="32" t="s">
        <v>31</v>
      </c>
      <c r="D13" s="6" t="s">
        <v>15</v>
      </c>
      <c r="E13" s="33">
        <v>9</v>
      </c>
      <c r="F13" s="41">
        <v>23</v>
      </c>
      <c r="G13" s="10">
        <f t="shared" si="0"/>
        <v>207</v>
      </c>
    </row>
    <row r="14" spans="1:7" ht="15.75" customHeight="1">
      <c r="A14" s="33">
        <v>27</v>
      </c>
      <c r="B14" s="29" t="s">
        <v>17</v>
      </c>
      <c r="C14" s="32" t="s">
        <v>31</v>
      </c>
      <c r="D14" s="6" t="s">
        <v>6</v>
      </c>
      <c r="E14" s="33">
        <v>7</v>
      </c>
      <c r="F14" s="30">
        <v>40</v>
      </c>
      <c r="G14" s="10">
        <f t="shared" si="0"/>
        <v>280</v>
      </c>
    </row>
    <row r="15" spans="1:7" ht="15.75" customHeight="1">
      <c r="A15" s="15"/>
      <c r="B15" s="16"/>
      <c r="C15" s="16"/>
      <c r="D15" s="17"/>
      <c r="E15" s="18"/>
      <c r="F15" s="19" t="s">
        <v>4</v>
      </c>
      <c r="G15" s="13">
        <f>SUM(G9:G14)</f>
        <v>821</v>
      </c>
    </row>
    <row r="16" spans="1:7" ht="15.75" customHeight="1">
      <c r="A16" s="24"/>
      <c r="B16" s="25"/>
      <c r="C16" s="25"/>
      <c r="D16" s="26"/>
      <c r="E16" s="27"/>
      <c r="F16" s="28" t="s">
        <v>24</v>
      </c>
      <c r="G16" s="13">
        <f>0.23*G15</f>
        <v>188.83</v>
      </c>
    </row>
    <row r="17" spans="1:7" ht="15.75" customHeight="1">
      <c r="A17" s="20"/>
      <c r="B17" s="21"/>
      <c r="C17" s="21"/>
      <c r="D17" s="36"/>
      <c r="E17" s="22"/>
      <c r="F17" s="23" t="s">
        <v>5</v>
      </c>
      <c r="G17" s="14">
        <f>G15+G16</f>
        <v>1009.83</v>
      </c>
    </row>
    <row r="18" spans="4:7" ht="15.75" customHeight="1">
      <c r="D18" s="35"/>
      <c r="G18" s="7"/>
    </row>
    <row r="19" spans="1:4" ht="15.75" customHeight="1">
      <c r="A19" s="34"/>
      <c r="D19" s="35"/>
    </row>
    <row r="20" ht="15.75" customHeight="1">
      <c r="D20" s="35"/>
    </row>
    <row r="21" spans="4:6" ht="15.75" customHeight="1">
      <c r="D21" s="35"/>
      <c r="F21" s="11"/>
    </row>
    <row r="22" spans="4:6" ht="15.75" customHeight="1">
      <c r="D22" s="35"/>
      <c r="F22" s="12"/>
    </row>
    <row r="23" ht="15.75" customHeight="1"/>
    <row r="24" ht="15.75" customHeight="1"/>
    <row r="25" ht="15.75" customHeight="1">
      <c r="A25" s="34"/>
    </row>
    <row r="26" ht="15.75" customHeight="1">
      <c r="A26" s="34"/>
    </row>
    <row r="27" ht="15.75" customHeight="1">
      <c r="A27" s="34"/>
    </row>
    <row r="28" ht="15.75" customHeight="1">
      <c r="A28" s="34"/>
    </row>
    <row r="29" ht="15.75" customHeight="1">
      <c r="A29" s="34"/>
    </row>
    <row r="30" ht="15.75" customHeight="1">
      <c r="A30" s="34"/>
    </row>
    <row r="31" ht="15.75" customHeight="1">
      <c r="A31" s="34"/>
    </row>
    <row r="32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6" sqref="A6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117</v>
      </c>
      <c r="D3" s="31"/>
      <c r="E3" s="31"/>
      <c r="F3" s="31"/>
    </row>
    <row r="4" spans="1:6" ht="15.75" customHeight="1">
      <c r="A4" s="44" t="s">
        <v>81</v>
      </c>
      <c r="D4" s="31"/>
      <c r="E4" s="31"/>
      <c r="F4" s="31"/>
    </row>
    <row r="5" spans="1:6" ht="15.75" customHeight="1">
      <c r="A5" s="44" t="s">
        <v>82</v>
      </c>
      <c r="D5" s="31"/>
      <c r="E5" s="31"/>
      <c r="F5" s="31"/>
    </row>
    <row r="6" ht="15.75" customHeight="1">
      <c r="D6"/>
    </row>
    <row r="7" spans="1:7" ht="26.25" customHeight="1">
      <c r="A7" s="4" t="s">
        <v>0</v>
      </c>
      <c r="B7" s="8" t="s">
        <v>1</v>
      </c>
      <c r="C7" s="8" t="s">
        <v>30</v>
      </c>
      <c r="D7" s="4" t="s">
        <v>2</v>
      </c>
      <c r="E7" s="4" t="s">
        <v>3</v>
      </c>
      <c r="F7" s="9" t="s">
        <v>20</v>
      </c>
      <c r="G7" s="9" t="s">
        <v>21</v>
      </c>
    </row>
    <row r="8" spans="1:7" ht="15.75" customHeight="1">
      <c r="A8" s="33">
        <v>1</v>
      </c>
      <c r="B8" s="32" t="s">
        <v>7</v>
      </c>
      <c r="C8" s="32" t="s">
        <v>40</v>
      </c>
      <c r="D8" s="6" t="s">
        <v>15</v>
      </c>
      <c r="E8" s="42">
        <v>20</v>
      </c>
      <c r="F8" s="30">
        <v>1.5</v>
      </c>
      <c r="G8" s="10">
        <f>E8*F8</f>
        <v>30</v>
      </c>
    </row>
    <row r="9" spans="1:7" ht="15.75" customHeight="1">
      <c r="A9" s="33">
        <v>5</v>
      </c>
      <c r="B9" s="32" t="s">
        <v>8</v>
      </c>
      <c r="C9" s="32" t="s">
        <v>40</v>
      </c>
      <c r="D9" s="6" t="s">
        <v>15</v>
      </c>
      <c r="E9" s="42">
        <v>22</v>
      </c>
      <c r="F9" s="30">
        <v>2</v>
      </c>
      <c r="G9" s="10">
        <f aca="true" t="shared" si="0" ref="G9:G24">E9*F9</f>
        <v>44</v>
      </c>
    </row>
    <row r="10" spans="1:7" ht="15.75" customHeight="1">
      <c r="A10" s="33">
        <v>7</v>
      </c>
      <c r="B10" s="32" t="s">
        <v>9</v>
      </c>
      <c r="C10" s="32" t="s">
        <v>40</v>
      </c>
      <c r="D10" s="6" t="s">
        <v>15</v>
      </c>
      <c r="E10" s="42">
        <v>6</v>
      </c>
      <c r="F10" s="30">
        <v>5</v>
      </c>
      <c r="G10" s="10">
        <f t="shared" si="0"/>
        <v>30</v>
      </c>
    </row>
    <row r="11" spans="1:7" ht="15.75" customHeight="1">
      <c r="A11" s="33">
        <v>8</v>
      </c>
      <c r="B11" s="55" t="s">
        <v>10</v>
      </c>
      <c r="C11" s="32" t="s">
        <v>40</v>
      </c>
      <c r="D11" s="6" t="s">
        <v>15</v>
      </c>
      <c r="E11" s="42">
        <v>26</v>
      </c>
      <c r="F11" s="41">
        <v>14</v>
      </c>
      <c r="G11" s="10">
        <f t="shared" si="0"/>
        <v>364</v>
      </c>
    </row>
    <row r="12" spans="1:7" ht="15.75" customHeight="1">
      <c r="A12" s="33">
        <v>10</v>
      </c>
      <c r="B12" s="32" t="s">
        <v>25</v>
      </c>
      <c r="C12" s="32" t="s">
        <v>34</v>
      </c>
      <c r="D12" s="6" t="s">
        <v>6</v>
      </c>
      <c r="E12" s="42">
        <v>4</v>
      </c>
      <c r="F12" s="41">
        <v>10</v>
      </c>
      <c r="G12" s="10">
        <f t="shared" si="0"/>
        <v>40</v>
      </c>
    </row>
    <row r="13" spans="1:7" ht="15.75" customHeight="1">
      <c r="A13" s="33">
        <v>11</v>
      </c>
      <c r="B13" s="32" t="s">
        <v>11</v>
      </c>
      <c r="C13" s="32" t="s">
        <v>34</v>
      </c>
      <c r="D13" s="6" t="s">
        <v>6</v>
      </c>
      <c r="E13" s="62">
        <v>40</v>
      </c>
      <c r="F13" s="41">
        <v>10</v>
      </c>
      <c r="G13" s="10">
        <f t="shared" si="0"/>
        <v>400</v>
      </c>
    </row>
    <row r="14" spans="1:7" ht="15.75" customHeight="1">
      <c r="A14" s="33">
        <v>13</v>
      </c>
      <c r="B14" s="32" t="s">
        <v>12</v>
      </c>
      <c r="C14" s="32" t="s">
        <v>35</v>
      </c>
      <c r="D14" s="6" t="s">
        <v>6</v>
      </c>
      <c r="E14" s="42">
        <v>3</v>
      </c>
      <c r="F14" s="41">
        <v>8</v>
      </c>
      <c r="G14" s="10">
        <f t="shared" si="0"/>
        <v>24</v>
      </c>
    </row>
    <row r="15" spans="1:7" ht="15.75" customHeight="1">
      <c r="A15" s="33">
        <v>17</v>
      </c>
      <c r="B15" s="32" t="s">
        <v>57</v>
      </c>
      <c r="C15" s="32" t="s">
        <v>31</v>
      </c>
      <c r="D15" s="6" t="s">
        <v>6</v>
      </c>
      <c r="E15" s="62">
        <v>40</v>
      </c>
      <c r="F15" s="41">
        <v>10</v>
      </c>
      <c r="G15" s="10">
        <f t="shared" si="0"/>
        <v>400</v>
      </c>
    </row>
    <row r="16" spans="1:7" ht="15.75" customHeight="1">
      <c r="A16" s="33">
        <v>19</v>
      </c>
      <c r="B16" s="32" t="s">
        <v>59</v>
      </c>
      <c r="C16" s="32" t="s">
        <v>35</v>
      </c>
      <c r="D16" s="6" t="s">
        <v>6</v>
      </c>
      <c r="E16" s="42">
        <v>3</v>
      </c>
      <c r="F16" s="41">
        <v>9</v>
      </c>
      <c r="G16" s="10">
        <f t="shared" si="0"/>
        <v>27</v>
      </c>
    </row>
    <row r="17" spans="1:7" ht="15.75" customHeight="1">
      <c r="A17" s="33">
        <v>21</v>
      </c>
      <c r="B17" s="29" t="s">
        <v>13</v>
      </c>
      <c r="C17" s="32" t="s">
        <v>31</v>
      </c>
      <c r="D17" s="6" t="s">
        <v>15</v>
      </c>
      <c r="E17" s="62">
        <v>37</v>
      </c>
      <c r="F17" s="41">
        <v>14</v>
      </c>
      <c r="G17" s="10">
        <f t="shared" si="0"/>
        <v>518</v>
      </c>
    </row>
    <row r="18" spans="1:7" ht="15.75" customHeight="1">
      <c r="A18" s="33">
        <v>22</v>
      </c>
      <c r="B18" s="32" t="s">
        <v>18</v>
      </c>
      <c r="C18" s="32" t="s">
        <v>31</v>
      </c>
      <c r="D18" s="6" t="s">
        <v>15</v>
      </c>
      <c r="E18" s="42">
        <v>3</v>
      </c>
      <c r="F18" s="41">
        <v>55</v>
      </c>
      <c r="G18" s="10">
        <f t="shared" si="0"/>
        <v>165</v>
      </c>
    </row>
    <row r="19" spans="1:7" ht="15.75" customHeight="1">
      <c r="A19" s="33">
        <v>23</v>
      </c>
      <c r="B19" s="32" t="s">
        <v>29</v>
      </c>
      <c r="C19" s="32" t="s">
        <v>31</v>
      </c>
      <c r="D19" s="6" t="s">
        <v>15</v>
      </c>
      <c r="E19" s="62">
        <v>37</v>
      </c>
      <c r="F19" s="41">
        <v>23</v>
      </c>
      <c r="G19" s="10">
        <f t="shared" si="0"/>
        <v>851</v>
      </c>
    </row>
    <row r="20" spans="1:7" ht="15.75" customHeight="1">
      <c r="A20" s="33">
        <v>24</v>
      </c>
      <c r="B20" s="32" t="s">
        <v>19</v>
      </c>
      <c r="C20" s="32" t="s">
        <v>31</v>
      </c>
      <c r="D20" s="6" t="s">
        <v>15</v>
      </c>
      <c r="E20" s="42">
        <v>3</v>
      </c>
      <c r="F20" s="41">
        <v>55</v>
      </c>
      <c r="G20" s="10">
        <f t="shared" si="0"/>
        <v>165</v>
      </c>
    </row>
    <row r="21" spans="1:7" ht="15.75" customHeight="1">
      <c r="A21" s="33">
        <v>25</v>
      </c>
      <c r="B21" s="29" t="s">
        <v>14</v>
      </c>
      <c r="C21" s="32" t="s">
        <v>40</v>
      </c>
      <c r="D21" s="6" t="s">
        <v>15</v>
      </c>
      <c r="E21" s="42">
        <v>4</v>
      </c>
      <c r="F21" s="41">
        <v>15</v>
      </c>
      <c r="G21" s="10">
        <f t="shared" si="0"/>
        <v>60</v>
      </c>
    </row>
    <row r="22" spans="1:7" ht="15.75" customHeight="1">
      <c r="A22" s="33">
        <v>27</v>
      </c>
      <c r="B22" s="32" t="s">
        <v>61</v>
      </c>
      <c r="C22" s="32" t="s">
        <v>31</v>
      </c>
      <c r="D22" s="6" t="s">
        <v>6</v>
      </c>
      <c r="E22" s="62">
        <v>41</v>
      </c>
      <c r="F22" s="41">
        <v>40</v>
      </c>
      <c r="G22" s="10">
        <f t="shared" si="0"/>
        <v>1640</v>
      </c>
    </row>
    <row r="23" spans="1:7" ht="15.75" customHeight="1">
      <c r="A23" s="33">
        <v>29</v>
      </c>
      <c r="B23" s="29" t="s">
        <v>23</v>
      </c>
      <c r="C23" s="32" t="s">
        <v>31</v>
      </c>
      <c r="D23" s="6" t="s">
        <v>6</v>
      </c>
      <c r="E23" s="62">
        <v>40</v>
      </c>
      <c r="F23" s="41">
        <v>2.5</v>
      </c>
      <c r="G23" s="10">
        <f t="shared" si="0"/>
        <v>100</v>
      </c>
    </row>
    <row r="24" spans="1:7" ht="15.75" customHeight="1">
      <c r="A24" s="33">
        <v>31</v>
      </c>
      <c r="B24" s="32" t="s">
        <v>27</v>
      </c>
      <c r="C24" s="32" t="s">
        <v>31</v>
      </c>
      <c r="D24" s="6" t="s">
        <v>6</v>
      </c>
      <c r="E24" s="42">
        <v>3</v>
      </c>
      <c r="F24" s="30">
        <v>60</v>
      </c>
      <c r="G24" s="10">
        <f t="shared" si="0"/>
        <v>180</v>
      </c>
    </row>
    <row r="25" spans="1:7" ht="15.75" customHeight="1">
      <c r="A25" s="15"/>
      <c r="B25" s="16"/>
      <c r="C25" s="16"/>
      <c r="D25" s="17"/>
      <c r="E25" s="18"/>
      <c r="F25" s="19" t="s">
        <v>4</v>
      </c>
      <c r="G25" s="13">
        <f>SUM(G8:G24)</f>
        <v>5038</v>
      </c>
    </row>
    <row r="26" spans="1:7" ht="15.75" customHeight="1">
      <c r="A26" s="24"/>
      <c r="B26" s="25"/>
      <c r="C26" s="25"/>
      <c r="D26" s="26"/>
      <c r="E26" s="27"/>
      <c r="F26" s="28" t="s">
        <v>24</v>
      </c>
      <c r="G26" s="13">
        <f>0.23*G25</f>
        <v>1158.74</v>
      </c>
    </row>
    <row r="27" spans="1:7" ht="15.75" customHeight="1">
      <c r="A27" s="20"/>
      <c r="B27" s="21"/>
      <c r="C27" s="21"/>
      <c r="D27" s="36"/>
      <c r="E27" s="22"/>
      <c r="F27" s="23" t="s">
        <v>5</v>
      </c>
      <c r="G27" s="14">
        <f>G25+G26</f>
        <v>6196.74</v>
      </c>
    </row>
    <row r="28" spans="4:7" ht="15.75" customHeight="1">
      <c r="D28" s="35"/>
      <c r="G28" s="7"/>
    </row>
    <row r="29" spans="1:4" ht="15.75" customHeight="1">
      <c r="A29" s="57" t="s">
        <v>66</v>
      </c>
      <c r="D29" s="35"/>
    </row>
    <row r="30" spans="1:4" ht="15.75" customHeight="1">
      <c r="A30" s="1" t="s">
        <v>89</v>
      </c>
      <c r="D30" s="35"/>
    </row>
    <row r="31" spans="1:6" ht="15.75" customHeight="1">
      <c r="A31" s="1" t="s">
        <v>99</v>
      </c>
      <c r="D31" s="35"/>
      <c r="F31" s="11"/>
    </row>
    <row r="32" spans="1:6" ht="15.75" customHeight="1">
      <c r="A32" s="1" t="s">
        <v>100</v>
      </c>
      <c r="D32" s="35"/>
      <c r="F32" s="12"/>
    </row>
    <row r="33" ht="15.75" customHeight="1">
      <c r="A33" s="1" t="s">
        <v>118</v>
      </c>
    </row>
    <row r="34" ht="15.75" customHeight="1">
      <c r="A34" s="1" t="s">
        <v>119</v>
      </c>
    </row>
    <row r="35" ht="15.75" customHeight="1">
      <c r="A35" s="34" t="s">
        <v>120</v>
      </c>
    </row>
    <row r="36" ht="15.75" customHeight="1">
      <c r="A36" s="34" t="s">
        <v>121</v>
      </c>
    </row>
    <row r="37" ht="15.75" customHeight="1">
      <c r="A37" s="34" t="s">
        <v>124</v>
      </c>
    </row>
    <row r="38" ht="15.75" customHeight="1">
      <c r="A38" s="34" t="s">
        <v>122</v>
      </c>
    </row>
    <row r="39" ht="15.75" customHeight="1">
      <c r="A39" s="34" t="s">
        <v>123</v>
      </c>
    </row>
    <row r="40" ht="15.75" customHeight="1">
      <c r="A40" s="34" t="s">
        <v>125</v>
      </c>
    </row>
    <row r="41" ht="15" customHeight="1">
      <c r="A41" s="1" t="s">
        <v>126</v>
      </c>
    </row>
    <row r="42" ht="12.75">
      <c r="A42" s="1" t="s">
        <v>127</v>
      </c>
    </row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38</v>
      </c>
      <c r="D3" s="31"/>
      <c r="E3" s="31"/>
      <c r="F3" s="31"/>
    </row>
    <row r="4" spans="1:6" ht="15.75" customHeight="1">
      <c r="A4" s="44" t="s">
        <v>113</v>
      </c>
      <c r="D4" s="31"/>
      <c r="E4" s="31"/>
      <c r="F4" s="31"/>
    </row>
    <row r="5" spans="1:6" ht="15.75" customHeight="1">
      <c r="A5" s="44" t="s">
        <v>83</v>
      </c>
      <c r="D5" s="31"/>
      <c r="E5" s="31"/>
      <c r="F5" s="31"/>
    </row>
    <row r="6" spans="1:6" ht="15.75" customHeight="1">
      <c r="A6" s="44" t="s">
        <v>84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8" customHeight="1">
      <c r="A9" s="33">
        <v>1</v>
      </c>
      <c r="B9" s="32" t="s">
        <v>7</v>
      </c>
      <c r="C9" s="32" t="s">
        <v>40</v>
      </c>
      <c r="D9" s="6" t="s">
        <v>15</v>
      </c>
      <c r="E9" s="62">
        <v>60</v>
      </c>
      <c r="F9" s="41">
        <v>1.5</v>
      </c>
      <c r="G9" s="10">
        <f aca="true" t="shared" si="0" ref="G9:G17">E9*F9</f>
        <v>90</v>
      </c>
    </row>
    <row r="10" spans="1:7" ht="18" customHeight="1">
      <c r="A10" s="33">
        <v>3</v>
      </c>
      <c r="B10" s="32" t="s">
        <v>55</v>
      </c>
      <c r="C10" s="32" t="s">
        <v>40</v>
      </c>
      <c r="D10" s="6" t="s">
        <v>15</v>
      </c>
      <c r="E10" s="42">
        <v>10</v>
      </c>
      <c r="F10" s="41">
        <v>1.5</v>
      </c>
      <c r="G10" s="10">
        <f t="shared" si="0"/>
        <v>15</v>
      </c>
    </row>
    <row r="11" spans="1:7" ht="26.25">
      <c r="A11" s="33">
        <v>6</v>
      </c>
      <c r="B11" s="32" t="s">
        <v>16</v>
      </c>
      <c r="C11" s="32" t="s">
        <v>40</v>
      </c>
      <c r="D11" s="6" t="s">
        <v>6</v>
      </c>
      <c r="E11" s="42">
        <v>27</v>
      </c>
      <c r="F11" s="41">
        <v>6.5</v>
      </c>
      <c r="G11" s="10">
        <f t="shared" si="0"/>
        <v>175.5</v>
      </c>
    </row>
    <row r="12" spans="1:7" ht="18" customHeight="1">
      <c r="A12" s="33">
        <v>14</v>
      </c>
      <c r="B12" s="32" t="s">
        <v>46</v>
      </c>
      <c r="C12" s="32" t="s">
        <v>40</v>
      </c>
      <c r="D12" s="6" t="s">
        <v>6</v>
      </c>
      <c r="E12" s="42">
        <v>5</v>
      </c>
      <c r="F12" s="41">
        <v>50</v>
      </c>
      <c r="G12" s="10">
        <f t="shared" si="0"/>
        <v>250</v>
      </c>
    </row>
    <row r="13" spans="1:7" ht="18" customHeight="1">
      <c r="A13" s="33">
        <v>17</v>
      </c>
      <c r="B13" s="32" t="s">
        <v>57</v>
      </c>
      <c r="C13" s="32" t="s">
        <v>31</v>
      </c>
      <c r="D13" s="6" t="s">
        <v>6</v>
      </c>
      <c r="E13" s="42">
        <v>32</v>
      </c>
      <c r="F13" s="41">
        <v>10</v>
      </c>
      <c r="G13" s="10">
        <f t="shared" si="0"/>
        <v>320</v>
      </c>
    </row>
    <row r="14" spans="1:7" ht="18" customHeight="1">
      <c r="A14" s="33">
        <v>18</v>
      </c>
      <c r="B14" s="29" t="s">
        <v>58</v>
      </c>
      <c r="C14" s="32" t="s">
        <v>31</v>
      </c>
      <c r="D14" s="6" t="s">
        <v>6</v>
      </c>
      <c r="E14" s="42">
        <v>4</v>
      </c>
      <c r="F14" s="41">
        <v>4</v>
      </c>
      <c r="G14" s="10">
        <f t="shared" si="0"/>
        <v>16</v>
      </c>
    </row>
    <row r="15" spans="1:7" ht="18" customHeight="1">
      <c r="A15" s="33">
        <v>23</v>
      </c>
      <c r="B15" s="32" t="s">
        <v>29</v>
      </c>
      <c r="C15" s="32" t="s">
        <v>31</v>
      </c>
      <c r="D15" s="6" t="s">
        <v>15</v>
      </c>
      <c r="E15" s="42">
        <v>26</v>
      </c>
      <c r="F15" s="41">
        <v>23</v>
      </c>
      <c r="G15" s="10">
        <f t="shared" si="0"/>
        <v>598</v>
      </c>
    </row>
    <row r="16" spans="1:7" ht="18" customHeight="1">
      <c r="A16" s="33">
        <v>27</v>
      </c>
      <c r="B16" s="32" t="s">
        <v>61</v>
      </c>
      <c r="C16" s="32" t="s">
        <v>31</v>
      </c>
      <c r="D16" s="6" t="s">
        <v>6</v>
      </c>
      <c r="E16" s="5">
        <v>27</v>
      </c>
      <c r="F16" s="41">
        <v>40</v>
      </c>
      <c r="G16" s="10">
        <f t="shared" si="0"/>
        <v>1080</v>
      </c>
    </row>
    <row r="17" spans="1:7" ht="18" customHeight="1">
      <c r="A17" s="33">
        <v>30</v>
      </c>
      <c r="B17" s="29" t="s">
        <v>22</v>
      </c>
      <c r="C17" s="32" t="s">
        <v>31</v>
      </c>
      <c r="D17" s="6" t="s">
        <v>6</v>
      </c>
      <c r="E17" s="5">
        <v>10</v>
      </c>
      <c r="F17" s="41">
        <v>20</v>
      </c>
      <c r="G17" s="10">
        <f t="shared" si="0"/>
        <v>200</v>
      </c>
    </row>
    <row r="18" spans="1:7" ht="15.75" customHeight="1">
      <c r="A18" s="15"/>
      <c r="B18" s="16"/>
      <c r="C18" s="16"/>
      <c r="D18" s="17"/>
      <c r="E18" s="18"/>
      <c r="F18" s="19" t="s">
        <v>4</v>
      </c>
      <c r="G18" s="13">
        <f>SUM(G9:G17)</f>
        <v>2744.5</v>
      </c>
    </row>
    <row r="19" spans="1:7" ht="15.75" customHeight="1">
      <c r="A19" s="24"/>
      <c r="B19" s="25"/>
      <c r="C19" s="25"/>
      <c r="D19" s="26"/>
      <c r="E19" s="27"/>
      <c r="F19" s="28" t="s">
        <v>24</v>
      </c>
      <c r="G19" s="13">
        <f>0.23*G18</f>
        <v>631.235</v>
      </c>
    </row>
    <row r="20" spans="1:7" ht="15.75" customHeight="1">
      <c r="A20" s="20"/>
      <c r="B20" s="21"/>
      <c r="C20" s="21"/>
      <c r="D20" s="36"/>
      <c r="E20" s="22"/>
      <c r="F20" s="23" t="s">
        <v>5</v>
      </c>
      <c r="G20" s="14">
        <f>G18+G19</f>
        <v>3375.735</v>
      </c>
    </row>
    <row r="21" spans="4:7" ht="15.75" customHeight="1">
      <c r="D21" s="35"/>
      <c r="G21" s="7">
        <f>Διοικητική!G12+Νεκροταφείο!G18</f>
        <v>2744.5</v>
      </c>
    </row>
    <row r="22" spans="1:4" ht="15.75" customHeight="1">
      <c r="A22" s="57" t="s">
        <v>87</v>
      </c>
      <c r="D22" s="35"/>
    </row>
    <row r="23" spans="1:4" ht="15.75" customHeight="1">
      <c r="A23" s="44" t="s">
        <v>133</v>
      </c>
      <c r="D23" s="35"/>
    </row>
    <row r="24" spans="1:4" ht="15.75" customHeight="1">
      <c r="A24" s="1" t="s">
        <v>85</v>
      </c>
      <c r="D24" s="35"/>
    </row>
    <row r="25" spans="4:6" ht="15.75" customHeight="1">
      <c r="D25" s="35"/>
      <c r="F25" s="11"/>
    </row>
    <row r="26" spans="4:6" ht="15.75" customHeight="1">
      <c r="D26" s="35"/>
      <c r="F26" s="12"/>
    </row>
    <row r="27" ht="15.75" customHeight="1"/>
    <row r="28" ht="15.75" customHeight="1"/>
    <row r="29" ht="15.75" customHeight="1">
      <c r="A29" s="34"/>
    </row>
    <row r="30" ht="15.75" customHeight="1">
      <c r="A30" s="34"/>
    </row>
    <row r="31" ht="15.75" customHeight="1">
      <c r="A31" s="34"/>
    </row>
    <row r="32" ht="15.75" customHeight="1">
      <c r="A32" s="34"/>
    </row>
    <row r="33" ht="15.75" customHeight="1">
      <c r="A33" s="34"/>
    </row>
    <row r="34" ht="15.75" customHeight="1">
      <c r="A34" s="34"/>
    </row>
    <row r="35" ht="15.75" customHeight="1">
      <c r="A35" s="34"/>
    </row>
    <row r="36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6" sqref="A6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114</v>
      </c>
      <c r="D3" s="31"/>
      <c r="E3" s="31"/>
      <c r="F3" s="31"/>
    </row>
    <row r="4" spans="1:6" ht="15.75" customHeight="1">
      <c r="A4" s="44" t="s">
        <v>83</v>
      </c>
      <c r="D4" s="31"/>
      <c r="E4" s="31"/>
      <c r="F4" s="31"/>
    </row>
    <row r="5" spans="1:6" ht="15.75" customHeight="1">
      <c r="A5" s="44" t="s">
        <v>84</v>
      </c>
      <c r="D5" s="31"/>
      <c r="E5" s="31"/>
      <c r="F5" s="31"/>
    </row>
    <row r="6" ht="15.75" customHeight="1">
      <c r="D6"/>
    </row>
    <row r="7" spans="1:7" ht="26.25" customHeight="1">
      <c r="A7" s="4" t="s">
        <v>0</v>
      </c>
      <c r="B7" s="8" t="s">
        <v>1</v>
      </c>
      <c r="C7" s="8" t="s">
        <v>30</v>
      </c>
      <c r="D7" s="4" t="s">
        <v>2</v>
      </c>
      <c r="E7" s="4" t="s">
        <v>3</v>
      </c>
      <c r="F7" s="9" t="s">
        <v>20</v>
      </c>
      <c r="G7" s="9" t="s">
        <v>21</v>
      </c>
    </row>
    <row r="8" spans="1:7" ht="26.25">
      <c r="A8" s="33">
        <v>6</v>
      </c>
      <c r="B8" s="32" t="s">
        <v>16</v>
      </c>
      <c r="C8" s="32" t="s">
        <v>40</v>
      </c>
      <c r="D8" s="6" t="s">
        <v>6</v>
      </c>
      <c r="E8" s="42">
        <v>26</v>
      </c>
      <c r="F8" s="41">
        <v>6.5</v>
      </c>
      <c r="G8" s="10">
        <f>E8*F8</f>
        <v>169</v>
      </c>
    </row>
    <row r="9" spans="1:7" ht="18" customHeight="1">
      <c r="A9" s="33">
        <v>17</v>
      </c>
      <c r="B9" s="32" t="s">
        <v>57</v>
      </c>
      <c r="C9" s="32" t="s">
        <v>31</v>
      </c>
      <c r="D9" s="6" t="s">
        <v>6</v>
      </c>
      <c r="E9" s="5">
        <v>22</v>
      </c>
      <c r="F9" s="41">
        <v>10</v>
      </c>
      <c r="G9" s="10">
        <f>E9*F9</f>
        <v>220</v>
      </c>
    </row>
    <row r="10" spans="1:7" ht="18" customHeight="1">
      <c r="A10" s="33">
        <v>23</v>
      </c>
      <c r="B10" s="32" t="s">
        <v>29</v>
      </c>
      <c r="C10" s="32" t="s">
        <v>31</v>
      </c>
      <c r="D10" s="6" t="s">
        <v>15</v>
      </c>
      <c r="E10" s="5">
        <v>21</v>
      </c>
      <c r="F10" s="41">
        <v>23</v>
      </c>
      <c r="G10" s="10">
        <f>E10*F10</f>
        <v>483</v>
      </c>
    </row>
    <row r="11" spans="1:7" ht="18" customHeight="1">
      <c r="A11" s="33">
        <v>27</v>
      </c>
      <c r="B11" s="32" t="s">
        <v>61</v>
      </c>
      <c r="C11" s="32" t="s">
        <v>31</v>
      </c>
      <c r="D11" s="6" t="s">
        <v>6</v>
      </c>
      <c r="E11" s="5">
        <v>22</v>
      </c>
      <c r="F11" s="41">
        <v>40</v>
      </c>
      <c r="G11" s="10">
        <f>E11*F11</f>
        <v>880</v>
      </c>
    </row>
    <row r="12" spans="1:7" ht="15.75" customHeight="1">
      <c r="A12" s="15"/>
      <c r="B12" s="16"/>
      <c r="C12" s="16"/>
      <c r="D12" s="17"/>
      <c r="E12" s="18"/>
      <c r="F12" s="19" t="s">
        <v>4</v>
      </c>
      <c r="G12" s="13">
        <f>SUM(G8:G11)</f>
        <v>1752</v>
      </c>
    </row>
    <row r="13" spans="1:7" ht="15.75" customHeight="1">
      <c r="A13" s="24"/>
      <c r="B13" s="25"/>
      <c r="C13" s="25"/>
      <c r="D13" s="26"/>
      <c r="E13" s="27"/>
      <c r="F13" s="28" t="s">
        <v>24</v>
      </c>
      <c r="G13" s="13">
        <f>0.23*G12</f>
        <v>402.96000000000004</v>
      </c>
    </row>
    <row r="14" spans="1:7" ht="15.75" customHeight="1">
      <c r="A14" s="20"/>
      <c r="B14" s="21"/>
      <c r="C14" s="21"/>
      <c r="D14" s="36"/>
      <c r="E14" s="22"/>
      <c r="F14" s="23" t="s">
        <v>5</v>
      </c>
      <c r="G14" s="14">
        <f>G12+G13</f>
        <v>2154.96</v>
      </c>
    </row>
    <row r="15" spans="4:7" ht="15.75" customHeight="1">
      <c r="D15" s="35"/>
      <c r="G15" s="7"/>
    </row>
    <row r="16" spans="1:4" ht="15.75" customHeight="1">
      <c r="A16" s="34"/>
      <c r="D16" s="35"/>
    </row>
    <row r="17" ht="15.75" customHeight="1">
      <c r="D17" s="35"/>
    </row>
    <row r="18" spans="4:6" ht="15.75" customHeight="1">
      <c r="D18" s="35"/>
      <c r="F18" s="11"/>
    </row>
    <row r="19" spans="4:6" ht="15.75" customHeight="1">
      <c r="D19" s="35"/>
      <c r="F19" s="12"/>
    </row>
    <row r="20" ht="15.75" customHeight="1"/>
    <row r="21" ht="15.75" customHeight="1"/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.75" customHeight="1">
      <c r="A27" s="34"/>
    </row>
    <row r="28" ht="15.75" customHeight="1">
      <c r="A28" s="34"/>
    </row>
    <row r="29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ΙΛΙΟΥ</dc:creator>
  <cp:keywords/>
  <dc:description/>
  <cp:lastModifiedBy>user31</cp:lastModifiedBy>
  <cp:lastPrinted>2015-06-04T08:29:16Z</cp:lastPrinted>
  <dcterms:created xsi:type="dcterms:W3CDTF">2000-06-02T11:04:59Z</dcterms:created>
  <dcterms:modified xsi:type="dcterms:W3CDTF">2016-07-06T05:54:56Z</dcterms:modified>
  <cp:category/>
  <cp:version/>
  <cp:contentType/>
  <cp:contentStatus/>
</cp:coreProperties>
</file>